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26" firstSheet="1" activeTab="6"/>
  </bookViews>
  <sheets>
    <sheet name="Method Statistics" sheetId="1" r:id="rId1"/>
    <sheet name="Requirements" sheetId="2" r:id="rId2"/>
    <sheet name="Architecture" sheetId="3" r:id="rId3"/>
    <sheet name="Development" sheetId="4" r:id="rId4"/>
    <sheet name="Test" sheetId="5" r:id="rId5"/>
    <sheet name="Change_Management" sheetId="6" r:id="rId6"/>
    <sheet name="Project_Management" sheetId="7" r:id="rId7"/>
    <sheet name="General" sheetId="8" r:id="rId8"/>
    <sheet name="Standard Categories" sheetId="9" r:id="rId9"/>
    <sheet name="Custom Categories" sheetId="10" r:id="rId10"/>
    <sheet name="Capability Patterns" sheetId="11" r:id="rId11"/>
  </sheets>
  <definedNames/>
  <calcPr fullCalcOnLoad="1"/>
</workbook>
</file>

<file path=xl/sharedStrings.xml><?xml version="1.0" encoding="utf-8"?>
<sst xmlns="http://schemas.openxmlformats.org/spreadsheetml/2006/main" count="763" uniqueCount="277">
  <si>
    <t>Role</t>
  </si>
  <si>
    <t>Analyst</t>
  </si>
  <si>
    <t>Task</t>
  </si>
  <si>
    <t>Define Vision</t>
  </si>
  <si>
    <t>Detail Requirements</t>
  </si>
  <si>
    <t>Find and Outline Requirements</t>
  </si>
  <si>
    <t>Work Product</t>
  </si>
  <si>
    <t>Use-Case Model</t>
  </si>
  <si>
    <t>Vision</t>
  </si>
  <si>
    <t>Actor</t>
  </si>
  <si>
    <t>Use Case</t>
  </si>
  <si>
    <t>Requirements</t>
  </si>
  <si>
    <t>Guideline</t>
  </si>
  <si>
    <t>Concept</t>
  </si>
  <si>
    <t>Checklist</t>
  </si>
  <si>
    <t>Identify Stakeholders</t>
  </si>
  <si>
    <t>Description</t>
  </si>
  <si>
    <t>Gather stakeholder requests</t>
  </si>
  <si>
    <t>Define system boundaries</t>
  </si>
  <si>
    <t>Define features of the system</t>
  </si>
  <si>
    <t>Detail Use Cases and Scenarios</t>
  </si>
  <si>
    <t>Detail Supplemental Requiremets</t>
  </si>
  <si>
    <t>Gather information</t>
  </si>
  <si>
    <t>Capture requirements</t>
  </si>
  <si>
    <t>Name</t>
  </si>
  <si>
    <t>Step</t>
  </si>
  <si>
    <t>Item Type</t>
  </si>
  <si>
    <t>Architect</t>
  </si>
  <si>
    <t>Define objectives</t>
  </si>
  <si>
    <t>Decide on construction approach</t>
  </si>
  <si>
    <t>Construct the proof-of-concept</t>
  </si>
  <si>
    <t>Architectural Proof-of-Concept</t>
  </si>
  <si>
    <t>Component</t>
  </si>
  <si>
    <t>Using Patterns</t>
  </si>
  <si>
    <t>Developer</t>
  </si>
  <si>
    <t>Implement Developer Tests</t>
  </si>
  <si>
    <t>Implement Solution</t>
  </si>
  <si>
    <t>Run Developer Tests</t>
  </si>
  <si>
    <t>Build</t>
  </si>
  <si>
    <t>Developer Test</t>
  </si>
  <si>
    <t>Implementation</t>
  </si>
  <si>
    <t>Test First Design</t>
  </si>
  <si>
    <t>Select appropriate implementation technique</t>
  </si>
  <si>
    <t>Establish external data sets</t>
  </si>
  <si>
    <t>Evaluate the Implementation</t>
  </si>
  <si>
    <t>Communicate significant decisions</t>
  </si>
  <si>
    <t>Run tests</t>
  </si>
  <si>
    <t>Evaluate execution of tests</t>
  </si>
  <si>
    <t>Tester</t>
  </si>
  <si>
    <t>Create Test Case</t>
  </si>
  <si>
    <t>Implement Tests</t>
  </si>
  <si>
    <t>Run Tests</t>
  </si>
  <si>
    <t>Examine the Test Log</t>
  </si>
  <si>
    <t>Identify failures and propose candidate solutions</t>
  </si>
  <si>
    <t>Evaluate and verify your results</t>
  </si>
  <si>
    <t>Implement the Test</t>
  </si>
  <si>
    <t>Organize tests into Test Suites</t>
  </si>
  <si>
    <t>Examine the requirements to be tested</t>
  </si>
  <si>
    <t>Outline the Test Case</t>
  </si>
  <si>
    <t>Identify Test Data</t>
  </si>
  <si>
    <t>Test Case</t>
  </si>
  <si>
    <t>Test Data</t>
  </si>
  <si>
    <t>Test Log</t>
  </si>
  <si>
    <t>Test Script</t>
  </si>
  <si>
    <t>Types of Test</t>
  </si>
  <si>
    <t>Maintaining Automated Test Suite</t>
  </si>
  <si>
    <t>Programming Automated Tests</t>
  </si>
  <si>
    <t>Test Suite</t>
  </si>
  <si>
    <t>Project Manager</t>
  </si>
  <si>
    <t>Assess Results</t>
  </si>
  <si>
    <t>Plan Iteration</t>
  </si>
  <si>
    <t>Plan the Project</t>
  </si>
  <si>
    <t>Refine project scope and duration</t>
  </si>
  <si>
    <t>Close-out phase</t>
  </si>
  <si>
    <t>Gather stakeholder feedback</t>
  </si>
  <si>
    <t>Assess results</t>
  </si>
  <si>
    <t>Handle exceptions and problems</t>
  </si>
  <si>
    <t>Identify and manage risks</t>
  </si>
  <si>
    <t>Reprioritize work as needed</t>
  </si>
  <si>
    <t>Iteration Plan</t>
  </si>
  <si>
    <t>Project Plan</t>
  </si>
  <si>
    <t>Status Assessment</t>
  </si>
  <si>
    <t>Work Items List</t>
  </si>
  <si>
    <t>Iteration</t>
  </si>
  <si>
    <t>Risk</t>
  </si>
  <si>
    <t>Metrics</t>
  </si>
  <si>
    <t>Risk List</t>
  </si>
  <si>
    <t>Any Role</t>
  </si>
  <si>
    <t>Supporting Material</t>
  </si>
  <si>
    <t>Getting Started</t>
  </si>
  <si>
    <t>Overview</t>
  </si>
  <si>
    <t>References</t>
  </si>
  <si>
    <t>Change Requests</t>
  </si>
  <si>
    <t>Prototype</t>
  </si>
  <si>
    <t>Stakeholder</t>
  </si>
  <si>
    <t>Discipline</t>
  </si>
  <si>
    <t>Work Product Kind</t>
  </si>
  <si>
    <t>Architecture</t>
  </si>
  <si>
    <t>Change Management</t>
  </si>
  <si>
    <t>Development</t>
  </si>
  <si>
    <t>Project Management</t>
  </si>
  <si>
    <t>Test</t>
  </si>
  <si>
    <t>Assessment</t>
  </si>
  <si>
    <t>Infrastructure</t>
  </si>
  <si>
    <t>Model</t>
  </si>
  <si>
    <t>Model Element</t>
  </si>
  <si>
    <t>Plan</t>
  </si>
  <si>
    <t>Project Data</t>
  </si>
  <si>
    <t>Solution</t>
  </si>
  <si>
    <t>Specification</t>
  </si>
  <si>
    <t>View</t>
  </si>
  <si>
    <t>Team</t>
  </si>
  <si>
    <t>Basic Building Block</t>
  </si>
  <si>
    <t>Phase Iteration Template</t>
  </si>
  <si>
    <t>Construction Phase Iteration</t>
  </si>
  <si>
    <t>Elaboration Phase Iteration</t>
  </si>
  <si>
    <t>Inception Phase Iteration</t>
  </si>
  <si>
    <t>Transition Phase Iteration</t>
  </si>
  <si>
    <t>Assess and Close Out Project</t>
  </si>
  <si>
    <t>Assess and Plan Iteration</t>
  </si>
  <si>
    <t>Define Architecture</t>
  </si>
  <si>
    <t>Determine Architectural Feasibility</t>
  </si>
  <si>
    <t>Develop Solution</t>
  </si>
  <si>
    <t>Initiate Project</t>
  </si>
  <si>
    <t>Manage Changes</t>
  </si>
  <si>
    <t>Manage Iteration</t>
  </si>
  <si>
    <t>Manage Requirements</t>
  </si>
  <si>
    <t>Total</t>
  </si>
  <si>
    <t>CM</t>
  </si>
  <si>
    <t>PM</t>
  </si>
  <si>
    <t>General</t>
  </si>
  <si>
    <t>Guidance</t>
  </si>
  <si>
    <t>Design</t>
  </si>
  <si>
    <t>Requirements Gathering Techniques</t>
  </si>
  <si>
    <t>Conduct Review/Concurrence</t>
  </si>
  <si>
    <t>Supporting Requirements</t>
  </si>
  <si>
    <t>Traceability</t>
  </si>
  <si>
    <t>Identify reuse opportunities</t>
  </si>
  <si>
    <t>Evaluate results</t>
  </si>
  <si>
    <t>Communicate and document decisions</t>
  </si>
  <si>
    <t>Owner:</t>
  </si>
  <si>
    <t>Chris Sibbald, Telelogic</t>
  </si>
  <si>
    <t>Steve Adolph, UBC</t>
  </si>
  <si>
    <t>Brian G. Lyons, Number Six Software</t>
  </si>
  <si>
    <t>Test Ideas</t>
  </si>
  <si>
    <t>Mark Dickson, Xansa</t>
  </si>
  <si>
    <t>Brian G. Lyons, Number Six Software, Inc.</t>
  </si>
  <si>
    <t>Design the Solution</t>
  </si>
  <si>
    <t>Determine how elements collaborate to realize scenario</t>
  </si>
  <si>
    <t>Refine design decisions</t>
  </si>
  <si>
    <t>Communicate the design</t>
  </si>
  <si>
    <t>vm</t>
  </si>
  <si>
    <t>Use-Case Realizations</t>
  </si>
  <si>
    <t>Refactoring</t>
  </si>
  <si>
    <t>Design Components Representation</t>
  </si>
  <si>
    <t>Continuous Integration</t>
  </si>
  <si>
    <t>Promoting Builds</t>
  </si>
  <si>
    <t>Gain agreement on the problem to solve</t>
  </si>
  <si>
    <t>Capture a common vocabulary</t>
  </si>
  <si>
    <t>Identify constraints on the system</t>
  </si>
  <si>
    <t>Achieve concurrence</t>
  </si>
  <si>
    <t>Detail glossary terms</t>
  </si>
  <si>
    <t>Update Use-Case Model</t>
  </si>
  <si>
    <t>Identify and capture domain terms</t>
  </si>
  <si>
    <t>Capture Use Cases and actors in the Use-Case Model</t>
  </si>
  <si>
    <t>Update the Work Items List</t>
  </si>
  <si>
    <t>Glossary</t>
  </si>
  <si>
    <t>Requirement Attributes</t>
  </si>
  <si>
    <t>Effective Requirements Reviews</t>
  </si>
  <si>
    <t>Requirement Pitfalls</t>
  </si>
  <si>
    <t>Use-Case Formats</t>
  </si>
  <si>
    <t>Writing Good Requirements</t>
  </si>
  <si>
    <t>Analyze the Architectural Requirements</t>
  </si>
  <si>
    <t>Identify architectural goals</t>
  </si>
  <si>
    <t>Identify architectural constraints</t>
  </si>
  <si>
    <t>Demonstrate the Architecture</t>
  </si>
  <si>
    <t>Develop the Architecture</t>
  </si>
  <si>
    <t>Verify the proof-of-concept</t>
  </si>
  <si>
    <t>Communicate the proof-of-concept</t>
  </si>
  <si>
    <t>Pattern</t>
  </si>
  <si>
    <t>Analysis Mechanism</t>
  </si>
  <si>
    <t>Architectural Mechanism</t>
  </si>
  <si>
    <t>Architecturally Significant Requirements</t>
  </si>
  <si>
    <t>Business Pattern</t>
  </si>
  <si>
    <t>Design Mechanism</t>
  </si>
  <si>
    <t>Implementation Mechanism</t>
  </si>
  <si>
    <t>Analyze the Architecture</t>
  </si>
  <si>
    <t>Architectural Proof of Concept</t>
  </si>
  <si>
    <t>Architectural View</t>
  </si>
  <si>
    <t>Layering</t>
  </si>
  <si>
    <t>Representing Interfaces to External Systems</t>
  </si>
  <si>
    <t>Consider Test Ideas</t>
  </si>
  <si>
    <t>Schedule test execution</t>
  </si>
  <si>
    <t>Request Change</t>
  </si>
  <si>
    <t>Gather change request information</t>
  </si>
  <si>
    <t>Update the Work Item List</t>
  </si>
  <si>
    <t>Delivery Process Graph</t>
  </si>
  <si>
    <t>Quality of Good Requirements</t>
  </si>
  <si>
    <t>Find and Outline Actors and Use Cases</t>
  </si>
  <si>
    <t>Template</t>
  </si>
  <si>
    <t>Supporting Requirements Specification</t>
  </si>
  <si>
    <t>Use-Case Specification</t>
  </si>
  <si>
    <t>Templates/Examples</t>
  </si>
  <si>
    <t>Survey, assess, and select available assets  </t>
  </si>
  <si>
    <t>Define approach for structuring the system  </t>
  </si>
  <si>
    <t>Develop deployment overview  </t>
  </si>
  <si>
    <t>Identify key abstractions  </t>
  </si>
  <si>
    <t>Identify analysis mechanisms  </t>
  </si>
  <si>
    <t>Capture architectural decisions  </t>
  </si>
  <si>
    <t>Identify architectural drivers and scenarios</t>
  </si>
  <si>
    <t>Identify design mechanisms</t>
  </si>
  <si>
    <t>Identify business patterns</t>
  </si>
  <si>
    <t>Identify architecturally significant design elements</t>
  </si>
  <si>
    <t>Defne development architecture and test architecture</t>
  </si>
  <si>
    <t>Abstract Away Complexity</t>
  </si>
  <si>
    <t>Using Visualizations</t>
  </si>
  <si>
    <t>Visual Modeling</t>
  </si>
  <si>
    <t>Example</t>
  </si>
  <si>
    <t>Analysis Mechanism Descriptions</t>
  </si>
  <si>
    <t>Architectural Mechanisms</t>
  </si>
  <si>
    <t>Design Mechanisms</t>
  </si>
  <si>
    <t>Understand requirements details</t>
  </si>
  <si>
    <t>Identify design elements</t>
  </si>
  <si>
    <t>Design internals (for large or complex elements)</t>
  </si>
  <si>
    <t>Design the Database Scheme</t>
  </si>
  <si>
    <t>Evaluate the design</t>
  </si>
  <si>
    <t>Refine scope and identify the test(s)</t>
  </si>
  <si>
    <t>Write the Test Setup</t>
  </si>
  <si>
    <t>Write the test logic</t>
  </si>
  <si>
    <t>Define the expected results</t>
  </si>
  <si>
    <t>Define the test response</t>
  </si>
  <si>
    <t>Write clean-up code</t>
  </si>
  <si>
    <t>Test the tests</t>
  </si>
  <si>
    <t>Determine a strategy</t>
  </si>
  <si>
    <t>Idenitfy opportunitie for reuse</t>
  </si>
  <si>
    <t>Transform design to implementation</t>
  </si>
  <si>
    <t>Write source code</t>
  </si>
  <si>
    <t>Create a build</t>
  </si>
  <si>
    <t>Determine cause of the problem(s)</t>
  </si>
  <si>
    <t>Take corrective action(s)</t>
  </si>
  <si>
    <t>Types of Developer Tests</t>
  </si>
  <si>
    <t>Entity-Boundary-Control Pattern</t>
  </si>
  <si>
    <t>&lt;This is only referenced from Design, not from architetcure&gt;</t>
  </si>
  <si>
    <t>Designing Visually</t>
  </si>
  <si>
    <t>Physical data modeling</t>
  </si>
  <si>
    <t>Developer Testing</t>
  </si>
  <si>
    <t>&lt;4 different files&gt;</t>
  </si>
  <si>
    <t>Verify test Implementation</t>
  </si>
  <si>
    <t>Run the test</t>
  </si>
  <si>
    <t>Close test run</t>
  </si>
  <si>
    <t>Communicate test results</t>
  </si>
  <si>
    <t>Perform a Retrospective</t>
  </si>
  <si>
    <t>Close-out Project</t>
  </si>
  <si>
    <t>Capture status</t>
  </si>
  <si>
    <t>Communicate status</t>
  </si>
  <si>
    <t>Define the iteration objectives</t>
  </si>
  <si>
    <t>Produce detailed plan</t>
  </si>
  <si>
    <t>Define evaluation criteria</t>
  </si>
  <si>
    <t>Evaluate risks</t>
  </si>
  <si>
    <t>Determine project size and scope</t>
  </si>
  <si>
    <t>Define length, number, and objectives of iterations</t>
  </si>
  <si>
    <t>Define phase milestones and refine iteration objectives</t>
  </si>
  <si>
    <t>Map roles to team members</t>
  </si>
  <si>
    <t>Tune and get concurrence on the plan</t>
  </si>
  <si>
    <t>Milestones</t>
  </si>
  <si>
    <t>Risk Management</t>
  </si>
  <si>
    <t>Assign changes to an iteration</t>
  </si>
  <si>
    <t>Iteration Planning</t>
  </si>
  <si>
    <t>Agile Estimation</t>
  </si>
  <si>
    <t>Report</t>
  </si>
  <si>
    <t>Iteration Burndown</t>
  </si>
  <si>
    <t>Project Burndown</t>
  </si>
  <si>
    <t>Chris Armstrong</t>
  </si>
  <si>
    <t># of pages, core content</t>
  </si>
  <si>
    <t>Attached to "Analysis Mechanism" and "Architectural Mechanism"</t>
  </si>
  <si>
    <t>Attached to "Architectural Mechanism", "Design Mechanism", and "Implementation Mechanism"</t>
  </si>
  <si>
    <t># of pages of Guidance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</si>
</sst>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20" applyBorder="1" applyAlignment="1">
      <alignment/>
    </xf>
    <xf numFmtId="0" fontId="2" fillId="0" borderId="13" xfId="2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'Method Statistics'!$B$22:$B$28</c:f>
              <c:strCache/>
            </c:strRef>
          </c:cat>
          <c:val>
            <c:numRef>
              <c:f>'Method Statistics'!$C$22:$C$28</c:f>
              <c:numCache>
                <c:ptCount val="7"/>
                <c:pt idx="0">
                  <c:v>33</c:v>
                </c:pt>
                <c:pt idx="1">
                  <c:v>30</c:v>
                </c:pt>
                <c:pt idx="2">
                  <c:v>25</c:v>
                </c:pt>
                <c:pt idx="3">
                  <c:v>17</c:v>
                </c:pt>
                <c:pt idx="4">
                  <c:v>4</c:v>
                </c:pt>
                <c:pt idx="5">
                  <c:v>30</c:v>
                </c:pt>
                <c:pt idx="6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076700" cy="3067050"/>
    <xdr:graphicFrame>
      <xdr:nvGraphicFramePr>
        <xdr:cNvPr id="1" name="Chart 1"/>
        <xdr:cNvGraphicFramePr/>
      </xdr:nvGraphicFramePr>
      <xdr:xfrm>
        <a:off x="276225" y="171450"/>
        <a:ext cx="4076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1:J29"/>
  <sheetViews>
    <sheetView workbookViewId="0" topLeftCell="A1">
      <selection activeCell="E27" sqref="E27"/>
    </sheetView>
  </sheetViews>
  <sheetFormatPr defaultColWidth="9.140625" defaultRowHeight="12.75"/>
  <cols>
    <col min="1" max="1" width="4.140625" style="0" customWidth="1"/>
    <col min="2" max="2" width="12.421875" style="0" bestFit="1" customWidth="1"/>
    <col min="6" max="6" width="12.421875" style="0" bestFit="1" customWidth="1"/>
  </cols>
  <sheetData>
    <row r="21" spans="2:10" ht="51">
      <c r="B21" s="14"/>
      <c r="C21" s="9" t="s">
        <v>127</v>
      </c>
      <c r="D21" s="8" t="s">
        <v>0</v>
      </c>
      <c r="E21" s="8" t="s">
        <v>2</v>
      </c>
      <c r="F21" s="8" t="s">
        <v>6</v>
      </c>
      <c r="G21" s="10" t="s">
        <v>131</v>
      </c>
      <c r="H21" s="18" t="s">
        <v>202</v>
      </c>
      <c r="I21" s="17" t="s">
        <v>273</v>
      </c>
      <c r="J21" s="17" t="s">
        <v>276</v>
      </c>
    </row>
    <row r="22" spans="2:10" ht="12.75">
      <c r="B22" s="12" t="s">
        <v>11</v>
      </c>
      <c r="C22" s="1">
        <f aca="true" t="shared" si="0" ref="C22:C28">SUM(D22:H22)</f>
        <v>33</v>
      </c>
      <c r="D22" s="2">
        <f>COUNTIF(Requirements!$B$4:$B$114,D$21)</f>
        <v>2</v>
      </c>
      <c r="E22" s="2">
        <f>COUNTIF(Requirements!$D$4:$D$109,"Description")</f>
        <v>3</v>
      </c>
      <c r="F22" s="2">
        <f>COUNTIF(Requirements!$B$4:$B$114,F$21)</f>
        <v>6</v>
      </c>
      <c r="G22" s="4">
        <f>COUNTIF(Requirements!$B$4:$B$114,"Concept")+COUNTIF(Requirements!$B$4:$B$114,"Checklist")+COUNTIF(Requirements!$B$4:$B$114,"Guideline")+COUNTIF(Requirements!$B$4:$B$114,"Practice")+COUNTIF(Requirements!$B$4:$B$114,"Supporting Material")</f>
        <v>19</v>
      </c>
      <c r="H22">
        <f>COUNTIF(Requirements!$B$4:$B$114,"Template")+COUNTIF(Requirements!$B$4:$B$114,"Example")</f>
        <v>3</v>
      </c>
      <c r="I22">
        <f>Requirements!E57</f>
        <v>11</v>
      </c>
      <c r="J22">
        <f>Requirements!F57</f>
        <v>53.5</v>
      </c>
    </row>
    <row r="23" spans="2:10" ht="12.75">
      <c r="B23" s="13" t="s">
        <v>97</v>
      </c>
      <c r="C23" s="1">
        <f t="shared" si="0"/>
        <v>29</v>
      </c>
      <c r="D23">
        <f>COUNTIF(Architecture!$A$4:$A$129,D$21)</f>
        <v>1</v>
      </c>
      <c r="E23">
        <f>COUNTIF(Architecture!$C$4:$C$129,"Description")</f>
        <v>3</v>
      </c>
      <c r="F23">
        <f>COUNTIF(Architecture!$A$4:$A$129,F$21)</f>
        <v>2</v>
      </c>
      <c r="G23" s="3">
        <f>COUNTIF(Architecture!$A$4:$A$129,"Concept")+COUNTIF(Architecture!$A$4:$A$129,"Checklist")+COUNTIF(Architecture!$A$4:$A$129,"Guideline")+COUNTIF(Architecture!$A$4:$A$129,"Practice")+COUNTIF(Architecture!$A$4:$A$129,"Supporting Material")</f>
        <v>19</v>
      </c>
      <c r="H23" s="3">
        <f>COUNTIF(Architecture!$A$4:$A$129,"Example")+COUNTIF(Architecture!$A$4:$A$129,"Template")</f>
        <v>4</v>
      </c>
      <c r="I23">
        <f>Architecture!D56</f>
        <v>8</v>
      </c>
      <c r="J23">
        <f>Architecture!E56</f>
        <v>25</v>
      </c>
    </row>
    <row r="24" spans="2:10" ht="12.75">
      <c r="B24" s="13" t="s">
        <v>99</v>
      </c>
      <c r="C24" s="1">
        <f t="shared" si="0"/>
        <v>25</v>
      </c>
      <c r="D24">
        <f>COUNTIF(Development!$B$4:$B$114,D$21)</f>
        <v>1</v>
      </c>
      <c r="E24">
        <f>COUNTIF(Development!$D$4:$D$114,"Description")</f>
        <v>4</v>
      </c>
      <c r="F24">
        <f>COUNTIF(Development!$B$4:$B$114,F$21)</f>
        <v>4</v>
      </c>
      <c r="G24" s="3">
        <f>COUNTIF(Development!$B$4:$B$114,"Concept")+COUNTIF(Development!$B$4:$B$114,"Checklist")+COUNTIF(Development!$B$4:$B$114,"Guideline")+COUNTIF(Development!$B$4:$B$114,"Practice")+COUNTIF(Development!$B$4:$B$114,"Supporting Material")</f>
        <v>16</v>
      </c>
      <c r="H24" s="3">
        <f>COUNTIF(Development!$B$4:$B$114,"Exmaple")+COUNTIF(Development!$B$4:$B$114,"Template")</f>
        <v>0</v>
      </c>
      <c r="I24">
        <f>Development!E56</f>
        <v>12</v>
      </c>
      <c r="J24">
        <f>Development!F56</f>
        <v>32.5</v>
      </c>
    </row>
    <row r="25" spans="2:10" ht="12.75">
      <c r="B25" s="13" t="s">
        <v>101</v>
      </c>
      <c r="C25" s="1">
        <f t="shared" si="0"/>
        <v>17</v>
      </c>
      <c r="D25">
        <f>COUNTIF(Test!$A$4:$A$87,D$21)</f>
        <v>1</v>
      </c>
      <c r="E25">
        <f>COUNTIF(Test!$C$4:$C$87,"Description")</f>
        <v>3</v>
      </c>
      <c r="F25">
        <f>COUNTIF(Test!$A$4:$A$87,F$21)</f>
        <v>3</v>
      </c>
      <c r="G25" s="3">
        <f>COUNTIF(Test!$A$4:$A$87,"Concept")+COUNTIF(Test!$A$4:$A$87,"Checklist")+COUNTIF(Test!$A$4:$A$87,"Guideline")+COUNTIF(Test!$A$4:$A$87,"Practice")+COUNTIF(Test!$A$4:$A$87,"Supporting Material")</f>
        <v>9</v>
      </c>
      <c r="H25" s="3">
        <f>COUNTIF(Test!$A$4:$A$87,"Example")+COUNTIF(Test!$A$4:$A$87,"Template")</f>
        <v>1</v>
      </c>
      <c r="I25">
        <f>Test!D38</f>
        <v>5.85</v>
      </c>
      <c r="J25">
        <f>Test!E38</f>
        <v>11.5</v>
      </c>
    </row>
    <row r="26" spans="2:10" ht="12.75">
      <c r="B26" s="13" t="s">
        <v>128</v>
      </c>
      <c r="C26" s="1">
        <f t="shared" si="0"/>
        <v>4</v>
      </c>
      <c r="D26">
        <f>COUNTIF(Change_Management!$A$4:$A$94,D$21)</f>
        <v>1</v>
      </c>
      <c r="E26">
        <f>COUNTIF(Change_Management!$C$4:$C$94,"Description")</f>
        <v>1</v>
      </c>
      <c r="F26">
        <f>COUNTIF(Change_Management!$A$4:$A$94,F$21)</f>
        <v>0</v>
      </c>
      <c r="G26" s="3">
        <f>COUNTIF(Change_Management!$A$4:$A$94,"Concept")+COUNTIF(Change_Management!$A$4:$A$94,"Checklist")+COUNTIF(Change_Management!$A$4:$A$94,"Guideline")+COUNTIF(Change_Management!$A$4:$A$94,"Practice")+COUNTIF(Change_Management!$A$4:$A$94,"Supporting Material")</f>
        <v>2</v>
      </c>
      <c r="H26" s="3">
        <f>COUNTIF(Change_Management!$A$4:$A$94,"Examplet")+COUNTIF(Change_Management!$A$4:$A$94,"Template")</f>
        <v>0</v>
      </c>
      <c r="I26">
        <f>Change_Management!D11</f>
        <v>0.35</v>
      </c>
      <c r="J26">
        <f>Change_Management!E11</f>
        <v>0.35</v>
      </c>
    </row>
    <row r="27" spans="2:10" ht="12.75">
      <c r="B27" s="13" t="s">
        <v>129</v>
      </c>
      <c r="C27" s="1">
        <f t="shared" si="0"/>
        <v>30</v>
      </c>
      <c r="D27">
        <f>COUNTIF(Project_Management!$A$4:$A$94,D$21)</f>
        <v>1</v>
      </c>
      <c r="E27">
        <f>COUNTIF(Project_Management!$C$4:$C$94,"Description")</f>
        <v>4</v>
      </c>
      <c r="F27">
        <f>COUNTIF(Project_Management!$A$4:$A$94,F$21)</f>
        <v>5</v>
      </c>
      <c r="G27" s="3">
        <f>COUNTIF(Project_Management!$A$4:$A$94,"Concept")+COUNTIF(Project_Management!$A$4:$A$94,"Checklist")+COUNTIF(Project_Management!$A$4:$A$94,"Guideline")+COUNTIF(Project_Management!$A$4:$A$94,"Practice")+COUNTIF(Project_Management!$A$4:$A$94,"Supporting Material")+COUNTIF(Project_Management!$A$4:$A$94,"Report")</f>
        <v>12</v>
      </c>
      <c r="H27" s="3">
        <f>COUNTIF(Project_Management!$A$4:$A$94,"Example")+COUNTIF(Project_Management!$A$4:$A$94,"Template")</f>
        <v>8</v>
      </c>
      <c r="I27">
        <f>Project_Management!D55</f>
        <v>7.75</v>
      </c>
      <c r="J27">
        <f>Project_Management!E55</f>
        <v>15.25</v>
      </c>
    </row>
    <row r="28" spans="2:8" ht="13.5" thickBot="1">
      <c r="B28" s="13" t="s">
        <v>130</v>
      </c>
      <c r="C28" s="1">
        <f t="shared" si="0"/>
        <v>8</v>
      </c>
      <c r="D28">
        <f>COUNTIF(General!$A$4:$A$101,D$21)</f>
        <v>0</v>
      </c>
      <c r="E28">
        <f>COUNTIF(General!$C$4:$C$101,"Description")</f>
        <v>0</v>
      </c>
      <c r="F28">
        <f>COUNTIF(General!$A$4:$A$101,F$21)</f>
        <v>0</v>
      </c>
      <c r="G28" s="3">
        <f>COUNTIF(General!$A$4:$A$101,"Concept")+COUNTIF(General!$A$4:$A$101,"Checklist")+COUNTIF(General!$A$4:$A$101,"Guideline")+COUNTIF(General!$A$4:$A$101,"Practice")+COUNTIF(General!$A$4:$A$101,"Supporting Material")</f>
        <v>8</v>
      </c>
      <c r="H28" s="3">
        <f>COUNTIF(General!$A$4:$A$101,"Example")+COUNTIF(General!$A$4:$A$101,"Template")</f>
        <v>0</v>
      </c>
    </row>
    <row r="29" spans="2:10" ht="12.75">
      <c r="B29" s="11" t="s">
        <v>127</v>
      </c>
      <c r="C29" s="5">
        <f>SUM(D29:G29)</f>
        <v>130</v>
      </c>
      <c r="D29" s="6">
        <f aca="true" t="shared" si="1" ref="D29:J29">SUM(D22:D28)</f>
        <v>7</v>
      </c>
      <c r="E29" s="6">
        <f t="shared" si="1"/>
        <v>18</v>
      </c>
      <c r="F29" s="6">
        <f t="shared" si="1"/>
        <v>20</v>
      </c>
      <c r="G29" s="7">
        <f t="shared" si="1"/>
        <v>85</v>
      </c>
      <c r="H29" s="7">
        <f t="shared" si="1"/>
        <v>16</v>
      </c>
      <c r="I29" s="16">
        <f t="shared" si="1"/>
        <v>44.95</v>
      </c>
      <c r="J29" s="16">
        <f t="shared" si="1"/>
        <v>138.1</v>
      </c>
    </row>
  </sheetData>
  <hyperlinks>
    <hyperlink ref="B22" location="Requirements!A1" display="Requirements"/>
    <hyperlink ref="B23" location="Architecture!A1" display="Architecture"/>
    <hyperlink ref="B24" location="Development!A1" display="Development"/>
    <hyperlink ref="B25" location="Test!A1" display="Test"/>
    <hyperlink ref="B26" location="Change_Management!A1" display="CM"/>
    <hyperlink ref="B27" location="Project_Management!A1" display="PM"/>
    <hyperlink ref="B28" location="General!A1" display="General"/>
  </hyperlink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9.140625" defaultRowHeight="12.75"/>
  <sheetData>
    <row r="2" spans="2:4" ht="12.75">
      <c r="B2" t="s">
        <v>140</v>
      </c>
      <c r="C2" s="22" t="s">
        <v>142</v>
      </c>
      <c r="D2" s="22"/>
    </row>
    <row r="4" spans="1:2" ht="12.75">
      <c r="A4" t="s">
        <v>26</v>
      </c>
      <c r="B4" t="s">
        <v>24</v>
      </c>
    </row>
    <row r="5" spans="1:2" ht="12.75">
      <c r="A5" t="s">
        <v>110</v>
      </c>
      <c r="B5" t="s">
        <v>111</v>
      </c>
    </row>
    <row r="6" spans="1:2" ht="12.75">
      <c r="A6" t="s">
        <v>110</v>
      </c>
      <c r="B6" t="s">
        <v>89</v>
      </c>
    </row>
  </sheetData>
  <mergeCells count="1">
    <mergeCell ref="C2:D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pane ySplit="1" topLeftCell="BM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22.00390625" style="0" bestFit="1" customWidth="1"/>
    <col min="2" max="2" width="30.140625" style="0" bestFit="1" customWidth="1"/>
  </cols>
  <sheetData>
    <row r="1" spans="1:2" ht="12.75">
      <c r="A1" t="s">
        <v>26</v>
      </c>
      <c r="B1" t="s">
        <v>24</v>
      </c>
    </row>
    <row r="2" spans="1:2" ht="12.75">
      <c r="A2" t="s">
        <v>112</v>
      </c>
      <c r="B2" t="s">
        <v>118</v>
      </c>
    </row>
    <row r="3" spans="1:2" ht="12.75">
      <c r="A3" t="s">
        <v>112</v>
      </c>
      <c r="B3" t="s">
        <v>119</v>
      </c>
    </row>
    <row r="4" spans="1:2" ht="12.75">
      <c r="A4" t="s">
        <v>112</v>
      </c>
      <c r="B4" t="s">
        <v>120</v>
      </c>
    </row>
    <row r="5" spans="1:2" ht="12.75">
      <c r="A5" t="s">
        <v>112</v>
      </c>
      <c r="B5" t="s">
        <v>121</v>
      </c>
    </row>
    <row r="6" spans="1:2" ht="12.75">
      <c r="A6" t="s">
        <v>112</v>
      </c>
      <c r="B6" t="s">
        <v>122</v>
      </c>
    </row>
    <row r="7" spans="1:2" ht="12.75">
      <c r="A7" t="s">
        <v>112</v>
      </c>
      <c r="B7" t="s">
        <v>123</v>
      </c>
    </row>
    <row r="8" spans="1:2" ht="12.75">
      <c r="A8" t="s">
        <v>112</v>
      </c>
      <c r="B8" t="s">
        <v>124</v>
      </c>
    </row>
    <row r="9" spans="1:2" ht="12.75">
      <c r="A9" t="s">
        <v>112</v>
      </c>
      <c r="B9" t="s">
        <v>125</v>
      </c>
    </row>
    <row r="10" spans="1:2" ht="12.75">
      <c r="A10" t="s">
        <v>112</v>
      </c>
      <c r="B10" t="s">
        <v>126</v>
      </c>
    </row>
    <row r="11" spans="1:2" ht="12.75">
      <c r="A11" t="s">
        <v>112</v>
      </c>
      <c r="B11" t="s">
        <v>101</v>
      </c>
    </row>
    <row r="12" spans="1:2" ht="12.75">
      <c r="A12" t="s">
        <v>113</v>
      </c>
      <c r="B12" t="s">
        <v>114</v>
      </c>
    </row>
    <row r="13" spans="1:2" ht="12.75">
      <c r="A13" t="s">
        <v>113</v>
      </c>
      <c r="B13" t="s">
        <v>115</v>
      </c>
    </row>
    <row r="14" spans="1:2" ht="12.75">
      <c r="A14" t="s">
        <v>113</v>
      </c>
      <c r="B14" t="s">
        <v>116</v>
      </c>
    </row>
    <row r="15" spans="1:2" ht="12.75">
      <c r="A15" t="s">
        <v>113</v>
      </c>
      <c r="B15" t="s">
        <v>117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7"/>
  <sheetViews>
    <sheetView workbookViewId="0" topLeftCell="A1">
      <pane ySplit="4" topLeftCell="BM36" activePane="bottomLeft" state="frozen"/>
      <selection pane="topLeft" activeCell="A1" sqref="A1"/>
      <selection pane="bottomLeft" activeCell="F62" sqref="F62"/>
    </sheetView>
  </sheetViews>
  <sheetFormatPr defaultColWidth="9.140625" defaultRowHeight="12.75"/>
  <cols>
    <col min="2" max="2" width="12.421875" style="0" bestFit="1" customWidth="1"/>
    <col min="3" max="3" width="27.140625" style="0" bestFit="1" customWidth="1"/>
    <col min="4" max="4" width="34.140625" style="0" customWidth="1"/>
    <col min="5" max="5" width="10.140625" style="0" customWidth="1"/>
  </cols>
  <sheetData>
    <row r="2" spans="2:3" ht="12.75">
      <c r="B2" t="s">
        <v>140</v>
      </c>
      <c r="C2" s="15" t="s">
        <v>141</v>
      </c>
    </row>
    <row r="4" spans="2:6" ht="42.75" customHeight="1">
      <c r="B4" t="s">
        <v>26</v>
      </c>
      <c r="C4" t="s">
        <v>24</v>
      </c>
      <c r="D4" t="s">
        <v>25</v>
      </c>
      <c r="E4" s="17" t="s">
        <v>273</v>
      </c>
      <c r="F4" s="17" t="s">
        <v>276</v>
      </c>
    </row>
    <row r="5" spans="2:5" ht="12.75">
      <c r="B5" t="s">
        <v>0</v>
      </c>
      <c r="C5" t="s">
        <v>94</v>
      </c>
      <c r="E5">
        <v>0.5</v>
      </c>
    </row>
    <row r="6" spans="2:5" ht="12.75">
      <c r="B6" t="s">
        <v>0</v>
      </c>
      <c r="C6" t="s">
        <v>1</v>
      </c>
      <c r="E6">
        <v>0.5</v>
      </c>
    </row>
    <row r="7" spans="2:5" ht="12.75">
      <c r="B7" t="s">
        <v>2</v>
      </c>
      <c r="C7" t="s">
        <v>3</v>
      </c>
      <c r="D7" t="s">
        <v>16</v>
      </c>
      <c r="E7">
        <v>1.5</v>
      </c>
    </row>
    <row r="8" spans="2:4" ht="12.75">
      <c r="B8" t="s">
        <v>2</v>
      </c>
      <c r="C8" t="s">
        <v>3</v>
      </c>
      <c r="D8" t="s">
        <v>15</v>
      </c>
    </row>
    <row r="9" spans="2:4" ht="12.75">
      <c r="B9" t="s">
        <v>2</v>
      </c>
      <c r="C9" t="s">
        <v>3</v>
      </c>
      <c r="D9" t="s">
        <v>157</v>
      </c>
    </row>
    <row r="10" spans="2:4" ht="12.75">
      <c r="B10" t="s">
        <v>2</v>
      </c>
      <c r="C10" t="s">
        <v>3</v>
      </c>
      <c r="D10" t="s">
        <v>158</v>
      </c>
    </row>
    <row r="11" spans="2:4" ht="12.75">
      <c r="B11" t="s">
        <v>2</v>
      </c>
      <c r="C11" t="s">
        <v>3</v>
      </c>
      <c r="D11" t="s">
        <v>17</v>
      </c>
    </row>
    <row r="12" spans="2:4" ht="12.75">
      <c r="B12" t="s">
        <v>2</v>
      </c>
      <c r="C12" t="s">
        <v>3</v>
      </c>
      <c r="D12" t="s">
        <v>18</v>
      </c>
    </row>
    <row r="13" spans="2:4" ht="12.75">
      <c r="B13" t="s">
        <v>2</v>
      </c>
      <c r="C13" t="s">
        <v>3</v>
      </c>
      <c r="D13" t="s">
        <v>159</v>
      </c>
    </row>
    <row r="14" spans="2:4" ht="12.75">
      <c r="B14" t="s">
        <v>2</v>
      </c>
      <c r="C14" t="s">
        <v>3</v>
      </c>
      <c r="D14" t="s">
        <v>19</v>
      </c>
    </row>
    <row r="15" spans="2:4" ht="12.75">
      <c r="B15" t="s">
        <v>2</v>
      </c>
      <c r="C15" t="s">
        <v>3</v>
      </c>
      <c r="D15" t="s">
        <v>160</v>
      </c>
    </row>
    <row r="16" spans="2:5" ht="12.75">
      <c r="B16" t="s">
        <v>2</v>
      </c>
      <c r="C16" t="s">
        <v>4</v>
      </c>
      <c r="D16" t="s">
        <v>16</v>
      </c>
      <c r="E16">
        <v>1</v>
      </c>
    </row>
    <row r="17" spans="2:4" ht="12.75">
      <c r="B17" t="s">
        <v>2</v>
      </c>
      <c r="C17" t="s">
        <v>4</v>
      </c>
      <c r="D17" t="s">
        <v>20</v>
      </c>
    </row>
    <row r="18" spans="2:4" ht="12.75">
      <c r="B18" t="s">
        <v>2</v>
      </c>
      <c r="C18" t="s">
        <v>4</v>
      </c>
      <c r="D18" t="s">
        <v>21</v>
      </c>
    </row>
    <row r="19" spans="2:4" ht="12.75">
      <c r="B19" t="s">
        <v>2</v>
      </c>
      <c r="C19" t="s">
        <v>4</v>
      </c>
      <c r="D19" t="s">
        <v>161</v>
      </c>
    </row>
    <row r="20" spans="2:4" ht="12.75">
      <c r="B20" t="s">
        <v>2</v>
      </c>
      <c r="C20" t="s">
        <v>4</v>
      </c>
      <c r="D20" t="s">
        <v>162</v>
      </c>
    </row>
    <row r="21" spans="2:4" ht="12.75">
      <c r="B21" t="s">
        <v>2</v>
      </c>
      <c r="C21" t="s">
        <v>4</v>
      </c>
      <c r="D21" t="s">
        <v>160</v>
      </c>
    </row>
    <row r="22" spans="2:5" ht="12.75">
      <c r="B22" t="s">
        <v>2</v>
      </c>
      <c r="C22" t="s">
        <v>5</v>
      </c>
      <c r="D22" t="s">
        <v>16</v>
      </c>
      <c r="E22">
        <v>1</v>
      </c>
    </row>
    <row r="23" spans="2:4" ht="12.75">
      <c r="B23" t="s">
        <v>2</v>
      </c>
      <c r="C23" t="s">
        <v>5</v>
      </c>
      <c r="D23" t="s">
        <v>22</v>
      </c>
    </row>
    <row r="24" spans="2:4" ht="12.75">
      <c r="B24" t="s">
        <v>2</v>
      </c>
      <c r="C24" t="s">
        <v>5</v>
      </c>
      <c r="D24" t="s">
        <v>163</v>
      </c>
    </row>
    <row r="25" spans="2:4" ht="12.75">
      <c r="B25" t="s">
        <v>2</v>
      </c>
      <c r="C25" t="s">
        <v>5</v>
      </c>
      <c r="D25" t="s">
        <v>23</v>
      </c>
    </row>
    <row r="26" spans="2:5" ht="25.5">
      <c r="B26" t="s">
        <v>2</v>
      </c>
      <c r="C26" t="s">
        <v>5</v>
      </c>
      <c r="D26" s="17" t="s">
        <v>164</v>
      </c>
      <c r="E26" s="17"/>
    </row>
    <row r="27" spans="2:4" ht="12.75">
      <c r="B27" t="s">
        <v>2</v>
      </c>
      <c r="C27" t="s">
        <v>5</v>
      </c>
      <c r="D27" t="s">
        <v>160</v>
      </c>
    </row>
    <row r="28" spans="2:4" ht="12.75">
      <c r="B28" t="s">
        <v>2</v>
      </c>
      <c r="C28" t="s">
        <v>5</v>
      </c>
      <c r="D28" t="s">
        <v>165</v>
      </c>
    </row>
    <row r="29" spans="2:5" ht="12.75">
      <c r="B29" t="s">
        <v>6</v>
      </c>
      <c r="C29" t="s">
        <v>166</v>
      </c>
      <c r="E29">
        <v>1</v>
      </c>
    </row>
    <row r="30" spans="2:5" ht="12.75">
      <c r="B30" t="s">
        <v>6</v>
      </c>
      <c r="C30" t="s">
        <v>7</v>
      </c>
      <c r="E30">
        <v>0.5</v>
      </c>
    </row>
    <row r="31" spans="2:5" ht="12.75">
      <c r="B31" t="s">
        <v>6</v>
      </c>
      <c r="C31" t="s">
        <v>9</v>
      </c>
      <c r="E31">
        <v>1.5</v>
      </c>
    </row>
    <row r="32" spans="2:5" ht="12.75">
      <c r="B32" t="s">
        <v>6</v>
      </c>
      <c r="C32" t="s">
        <v>10</v>
      </c>
      <c r="E32">
        <v>0.5</v>
      </c>
    </row>
    <row r="33" spans="2:5" ht="12.75">
      <c r="B33" t="s">
        <v>6</v>
      </c>
      <c r="C33" t="s">
        <v>8</v>
      </c>
      <c r="E33">
        <v>1</v>
      </c>
    </row>
    <row r="34" spans="2:5" ht="12.75">
      <c r="B34" t="s">
        <v>6</v>
      </c>
      <c r="C34" t="s">
        <v>135</v>
      </c>
      <c r="E34">
        <v>2</v>
      </c>
    </row>
    <row r="35" spans="2:6" ht="12.75">
      <c r="B35" t="s">
        <v>13</v>
      </c>
      <c r="C35" t="s">
        <v>136</v>
      </c>
      <c r="F35">
        <v>1</v>
      </c>
    </row>
    <row r="36" spans="2:6" ht="12.75">
      <c r="B36" t="s">
        <v>13</v>
      </c>
      <c r="C36" t="s">
        <v>11</v>
      </c>
      <c r="F36">
        <v>1</v>
      </c>
    </row>
    <row r="37" spans="2:6" ht="12.75">
      <c r="B37" t="s">
        <v>13</v>
      </c>
      <c r="C37" t="s">
        <v>7</v>
      </c>
      <c r="F37">
        <v>6</v>
      </c>
    </row>
    <row r="38" spans="2:6" ht="12.75">
      <c r="B38" t="s">
        <v>13</v>
      </c>
      <c r="C38" t="s">
        <v>10</v>
      </c>
      <c r="F38">
        <v>10</v>
      </c>
    </row>
    <row r="39" spans="2:6" ht="12.75">
      <c r="B39" t="s">
        <v>13</v>
      </c>
      <c r="C39" t="s">
        <v>135</v>
      </c>
      <c r="F39">
        <v>1.5</v>
      </c>
    </row>
    <row r="40" spans="2:6" ht="12.75">
      <c r="B40" t="s">
        <v>13</v>
      </c>
      <c r="C40" t="s">
        <v>167</v>
      </c>
      <c r="F40">
        <v>1</v>
      </c>
    </row>
    <row r="41" spans="2:6" ht="12.75">
      <c r="B41" t="s">
        <v>14</v>
      </c>
      <c r="C41" t="s">
        <v>7</v>
      </c>
      <c r="F41">
        <v>1</v>
      </c>
    </row>
    <row r="42" spans="2:6" ht="12.75">
      <c r="B42" t="s">
        <v>14</v>
      </c>
      <c r="C42" t="s">
        <v>197</v>
      </c>
      <c r="F42">
        <v>1</v>
      </c>
    </row>
    <row r="43" spans="2:6" ht="12.75">
      <c r="B43" t="s">
        <v>14</v>
      </c>
      <c r="C43" t="s">
        <v>135</v>
      </c>
      <c r="F43">
        <v>1.5</v>
      </c>
    </row>
    <row r="44" spans="2:6" ht="12.75">
      <c r="B44" t="s">
        <v>14</v>
      </c>
      <c r="C44" t="s">
        <v>8</v>
      </c>
      <c r="F44">
        <v>1</v>
      </c>
    </row>
    <row r="45" spans="2:6" ht="12.75">
      <c r="B45" t="s">
        <v>14</v>
      </c>
      <c r="C45" t="s">
        <v>10</v>
      </c>
      <c r="F45">
        <v>2</v>
      </c>
    </row>
    <row r="46" spans="2:6" ht="12.75">
      <c r="B46" t="s">
        <v>12</v>
      </c>
      <c r="C46" t="s">
        <v>20</v>
      </c>
      <c r="F46">
        <v>3</v>
      </c>
    </row>
    <row r="47" spans="2:6" ht="12.75">
      <c r="B47" t="s">
        <v>12</v>
      </c>
      <c r="C47" t="s">
        <v>198</v>
      </c>
      <c r="F47">
        <v>2</v>
      </c>
    </row>
    <row r="48" spans="2:6" ht="12.75">
      <c r="B48" t="s">
        <v>12</v>
      </c>
      <c r="C48" t="s">
        <v>133</v>
      </c>
      <c r="F48">
        <v>6</v>
      </c>
    </row>
    <row r="49" spans="2:6" ht="12.75">
      <c r="B49" t="s">
        <v>12</v>
      </c>
      <c r="C49" t="s">
        <v>135</v>
      </c>
      <c r="F49">
        <v>4</v>
      </c>
    </row>
    <row r="50" spans="2:6" ht="12.75">
      <c r="B50" t="s">
        <v>12</v>
      </c>
      <c r="C50" t="s">
        <v>170</v>
      </c>
      <c r="F50">
        <v>5</v>
      </c>
    </row>
    <row r="51" spans="2:6" ht="12.75">
      <c r="B51" t="s">
        <v>12</v>
      </c>
      <c r="C51" t="s">
        <v>168</v>
      </c>
      <c r="F51">
        <v>1.5</v>
      </c>
    </row>
    <row r="52" spans="2:6" ht="12.75">
      <c r="B52" t="s">
        <v>12</v>
      </c>
      <c r="C52" t="s">
        <v>169</v>
      </c>
      <c r="F52">
        <v>3.5</v>
      </c>
    </row>
    <row r="53" spans="2:6" ht="12.75">
      <c r="B53" t="s">
        <v>12</v>
      </c>
      <c r="C53" t="s">
        <v>171</v>
      </c>
      <c r="F53">
        <v>1.5</v>
      </c>
    </row>
    <row r="54" spans="2:3" ht="12.75">
      <c r="B54" t="s">
        <v>199</v>
      </c>
      <c r="C54" t="s">
        <v>200</v>
      </c>
    </row>
    <row r="55" spans="2:3" ht="12.75">
      <c r="B55" t="s">
        <v>199</v>
      </c>
      <c r="C55" t="s">
        <v>201</v>
      </c>
    </row>
    <row r="56" spans="2:3" ht="12.75">
      <c r="B56" t="s">
        <v>199</v>
      </c>
      <c r="C56" t="s">
        <v>8</v>
      </c>
    </row>
    <row r="57" spans="5:6" ht="12.75">
      <c r="E57">
        <f>SUM(E5:E56)</f>
        <v>11</v>
      </c>
      <c r="F57">
        <f>SUM(F5:F56)</f>
        <v>53.5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6"/>
  <sheetViews>
    <sheetView workbookViewId="0" topLeftCell="A1">
      <pane ySplit="4" topLeftCell="BM30" activePane="bottomLeft" state="frozen"/>
      <selection pane="topLeft" activeCell="A1" sqref="A1"/>
      <selection pane="bottomLeft" activeCell="A40" sqref="A40:IV40"/>
    </sheetView>
  </sheetViews>
  <sheetFormatPr defaultColWidth="9.140625" defaultRowHeight="12.75"/>
  <cols>
    <col min="1" max="1" width="12.421875" style="0" bestFit="1" customWidth="1"/>
    <col min="2" max="2" width="39.00390625" style="0" bestFit="1" customWidth="1"/>
    <col min="3" max="3" width="45.57421875" style="0" bestFit="1" customWidth="1"/>
    <col min="4" max="4" width="10.140625" style="0" customWidth="1"/>
  </cols>
  <sheetData>
    <row r="2" spans="2:5" ht="12.75">
      <c r="B2" t="s">
        <v>140</v>
      </c>
      <c r="C2" s="19" t="s">
        <v>145</v>
      </c>
      <c r="D2" s="20"/>
      <c r="E2" s="20"/>
    </row>
    <row r="4" spans="1:5" ht="38.25">
      <c r="A4" t="s">
        <v>26</v>
      </c>
      <c r="B4" t="s">
        <v>24</v>
      </c>
      <c r="C4" t="s">
        <v>25</v>
      </c>
      <c r="D4" s="17" t="s">
        <v>273</v>
      </c>
      <c r="E4" s="17" t="s">
        <v>276</v>
      </c>
    </row>
    <row r="5" spans="1:4" ht="12.75">
      <c r="A5" t="s">
        <v>0</v>
      </c>
      <c r="B5" t="s">
        <v>27</v>
      </c>
      <c r="D5">
        <v>2</v>
      </c>
    </row>
    <row r="6" spans="1:4" ht="12.75">
      <c r="A6" t="s">
        <v>2</v>
      </c>
      <c r="B6" t="s">
        <v>172</v>
      </c>
      <c r="C6" t="s">
        <v>16</v>
      </c>
      <c r="D6">
        <v>1</v>
      </c>
    </row>
    <row r="7" spans="1:3" ht="12.75">
      <c r="A7" t="s">
        <v>2</v>
      </c>
      <c r="B7" t="s">
        <v>172</v>
      </c>
      <c r="C7" t="s">
        <v>173</v>
      </c>
    </row>
    <row r="8" spans="1:3" ht="12.75">
      <c r="A8" t="s">
        <v>2</v>
      </c>
      <c r="B8" t="s">
        <v>172</v>
      </c>
      <c r="C8" t="s">
        <v>174</v>
      </c>
    </row>
    <row r="9" spans="1:3" ht="12.75">
      <c r="A9" t="s">
        <v>2</v>
      </c>
      <c r="B9" t="s">
        <v>172</v>
      </c>
      <c r="C9" t="s">
        <v>203</v>
      </c>
    </row>
    <row r="10" spans="1:3" ht="12.75">
      <c r="A10" t="s">
        <v>2</v>
      </c>
      <c r="B10" t="s">
        <v>172</v>
      </c>
      <c r="C10" t="s">
        <v>204</v>
      </c>
    </row>
    <row r="11" spans="1:3" ht="12.75">
      <c r="A11" t="s">
        <v>2</v>
      </c>
      <c r="B11" t="s">
        <v>172</v>
      </c>
      <c r="C11" t="s">
        <v>205</v>
      </c>
    </row>
    <row r="12" spans="1:3" ht="12.75">
      <c r="A12" t="s">
        <v>2</v>
      </c>
      <c r="B12" t="s">
        <v>172</v>
      </c>
      <c r="C12" t="s">
        <v>206</v>
      </c>
    </row>
    <row r="13" spans="1:3" ht="12.75">
      <c r="A13" t="s">
        <v>2</v>
      </c>
      <c r="B13" t="s">
        <v>172</v>
      </c>
      <c r="C13" t="s">
        <v>207</v>
      </c>
    </row>
    <row r="14" spans="1:3" ht="12.75">
      <c r="A14" t="s">
        <v>2</v>
      </c>
      <c r="B14" t="s">
        <v>172</v>
      </c>
      <c r="C14" t="s">
        <v>208</v>
      </c>
    </row>
    <row r="15" spans="1:4" ht="12.75">
      <c r="A15" t="s">
        <v>2</v>
      </c>
      <c r="B15" t="s">
        <v>176</v>
      </c>
      <c r="C15" t="s">
        <v>16</v>
      </c>
      <c r="D15">
        <v>1.5</v>
      </c>
    </row>
    <row r="16" spans="1:3" ht="12.75">
      <c r="A16" t="s">
        <v>2</v>
      </c>
      <c r="B16" t="s">
        <v>176</v>
      </c>
      <c r="C16" t="s">
        <v>209</v>
      </c>
    </row>
    <row r="17" spans="1:3" ht="12.75">
      <c r="A17" t="s">
        <v>2</v>
      </c>
      <c r="B17" t="s">
        <v>176</v>
      </c>
      <c r="C17" t="s">
        <v>210</v>
      </c>
    </row>
    <row r="18" spans="1:3" ht="12.75">
      <c r="A18" t="s">
        <v>2</v>
      </c>
      <c r="B18" t="s">
        <v>176</v>
      </c>
      <c r="C18" t="s">
        <v>211</v>
      </c>
    </row>
    <row r="19" spans="1:3" ht="12.75">
      <c r="A19" t="s">
        <v>2</v>
      </c>
      <c r="B19" t="s">
        <v>176</v>
      </c>
      <c r="C19" t="s">
        <v>137</v>
      </c>
    </row>
    <row r="20" spans="1:3" ht="12.75">
      <c r="A20" t="s">
        <v>2</v>
      </c>
      <c r="B20" t="s">
        <v>176</v>
      </c>
      <c r="C20" t="s">
        <v>212</v>
      </c>
    </row>
    <row r="21" spans="1:3" ht="12.75">
      <c r="A21" t="s">
        <v>2</v>
      </c>
      <c r="B21" t="s">
        <v>176</v>
      </c>
      <c r="C21" t="s">
        <v>213</v>
      </c>
    </row>
    <row r="22" spans="1:3" ht="12.75">
      <c r="A22" t="s">
        <v>2</v>
      </c>
      <c r="B22" t="s">
        <v>176</v>
      </c>
      <c r="C22" t="s">
        <v>138</v>
      </c>
    </row>
    <row r="23" spans="1:3" ht="12.75">
      <c r="A23" t="s">
        <v>2</v>
      </c>
      <c r="B23" t="s">
        <v>176</v>
      </c>
      <c r="C23" t="s">
        <v>139</v>
      </c>
    </row>
    <row r="24" spans="1:4" ht="12.75">
      <c r="A24" t="s">
        <v>2</v>
      </c>
      <c r="B24" t="s">
        <v>175</v>
      </c>
      <c r="C24" t="s">
        <v>16</v>
      </c>
      <c r="D24">
        <v>2</v>
      </c>
    </row>
    <row r="25" spans="1:3" ht="12.75">
      <c r="A25" t="s">
        <v>2</v>
      </c>
      <c r="B25" t="s">
        <v>175</v>
      </c>
      <c r="C25" t="s">
        <v>28</v>
      </c>
    </row>
    <row r="26" spans="1:4" ht="12.75">
      <c r="A26" t="s">
        <v>2</v>
      </c>
      <c r="B26" t="s">
        <v>175</v>
      </c>
      <c r="C26" t="s">
        <v>29</v>
      </c>
      <c r="D26" s="17"/>
    </row>
    <row r="27" spans="1:3" ht="12.75">
      <c r="A27" t="s">
        <v>2</v>
      </c>
      <c r="B27" t="s">
        <v>175</v>
      </c>
      <c r="C27" t="s">
        <v>30</v>
      </c>
    </row>
    <row r="28" spans="1:3" ht="12.75">
      <c r="A28" t="s">
        <v>2</v>
      </c>
      <c r="B28" t="s">
        <v>175</v>
      </c>
      <c r="C28" t="s">
        <v>177</v>
      </c>
    </row>
    <row r="29" spans="1:3" ht="12.75">
      <c r="A29" t="s">
        <v>2</v>
      </c>
      <c r="B29" t="s">
        <v>175</v>
      </c>
      <c r="C29" t="s">
        <v>178</v>
      </c>
    </row>
    <row r="30" spans="1:4" ht="12.75">
      <c r="A30" t="s">
        <v>6</v>
      </c>
      <c r="B30" t="s">
        <v>97</v>
      </c>
      <c r="D30">
        <v>1</v>
      </c>
    </row>
    <row r="31" spans="1:4" ht="12.75">
      <c r="A31" t="s">
        <v>6</v>
      </c>
      <c r="B31" t="s">
        <v>31</v>
      </c>
      <c r="D31">
        <v>0.5</v>
      </c>
    </row>
    <row r="32" spans="1:5" ht="12.75">
      <c r="A32" t="s">
        <v>13</v>
      </c>
      <c r="B32" t="s">
        <v>180</v>
      </c>
      <c r="E32">
        <v>1</v>
      </c>
    </row>
    <row r="33" spans="1:6" ht="12.75">
      <c r="A33" t="s">
        <v>13</v>
      </c>
      <c r="B33" t="s">
        <v>182</v>
      </c>
      <c r="E33">
        <v>0.25</v>
      </c>
      <c r="F33" t="s">
        <v>274</v>
      </c>
    </row>
    <row r="34" spans="1:5" ht="12.75">
      <c r="A34" t="s">
        <v>13</v>
      </c>
      <c r="B34" t="s">
        <v>214</v>
      </c>
      <c r="E34">
        <v>1.5</v>
      </c>
    </row>
    <row r="35" spans="1:5" ht="12.75">
      <c r="A35" t="s">
        <v>13</v>
      </c>
      <c r="B35" t="s">
        <v>183</v>
      </c>
      <c r="E35">
        <v>0.25</v>
      </c>
    </row>
    <row r="36" spans="1:5" ht="12.75">
      <c r="A36" t="s">
        <v>13</v>
      </c>
      <c r="B36" t="s">
        <v>32</v>
      </c>
      <c r="E36">
        <v>2.5</v>
      </c>
    </row>
    <row r="37" spans="1:5" ht="12.75">
      <c r="A37" t="s">
        <v>13</v>
      </c>
      <c r="B37" t="s">
        <v>215</v>
      </c>
      <c r="E37">
        <v>0</v>
      </c>
    </row>
    <row r="38" spans="1:5" ht="12.75">
      <c r="A38" t="s">
        <v>13</v>
      </c>
      <c r="B38" t="s">
        <v>181</v>
      </c>
      <c r="E38">
        <v>1</v>
      </c>
    </row>
    <row r="39" spans="1:5" ht="12.75">
      <c r="A39" t="s">
        <v>13</v>
      </c>
      <c r="B39" t="s">
        <v>184</v>
      </c>
      <c r="E39">
        <v>0.25</v>
      </c>
    </row>
    <row r="40" spans="1:5" ht="12.75">
      <c r="A40" t="s">
        <v>13</v>
      </c>
      <c r="B40" t="s">
        <v>185</v>
      </c>
      <c r="E40">
        <v>0.5</v>
      </c>
    </row>
    <row r="41" spans="1:5" ht="12.75">
      <c r="A41" t="s">
        <v>13</v>
      </c>
      <c r="B41" t="s">
        <v>179</v>
      </c>
      <c r="E41">
        <v>2.5</v>
      </c>
    </row>
    <row r="42" spans="1:5" ht="12.75">
      <c r="A42" t="s">
        <v>14</v>
      </c>
      <c r="B42" t="s">
        <v>97</v>
      </c>
      <c r="E42">
        <v>4.5</v>
      </c>
    </row>
    <row r="43" spans="1:5" ht="12.75">
      <c r="A43" t="s">
        <v>12</v>
      </c>
      <c r="B43" t="s">
        <v>186</v>
      </c>
      <c r="E43">
        <v>2.5</v>
      </c>
    </row>
    <row r="44" spans="1:5" ht="12.75">
      <c r="A44" t="s">
        <v>12</v>
      </c>
      <c r="B44" t="s">
        <v>187</v>
      </c>
      <c r="E44">
        <v>0.25</v>
      </c>
    </row>
    <row r="45" spans="1:5" ht="12.75">
      <c r="A45" t="s">
        <v>12</v>
      </c>
      <c r="B45" t="s">
        <v>188</v>
      </c>
      <c r="E45">
        <v>1</v>
      </c>
    </row>
    <row r="46" spans="1:5" ht="12.75">
      <c r="A46" t="s">
        <v>12</v>
      </c>
      <c r="B46" t="s">
        <v>175</v>
      </c>
      <c r="E46">
        <v>1</v>
      </c>
    </row>
    <row r="47" spans="1:5" ht="12.75">
      <c r="A47" t="s">
        <v>12</v>
      </c>
      <c r="B47" t="s">
        <v>176</v>
      </c>
      <c r="E47">
        <v>2.5</v>
      </c>
    </row>
    <row r="48" spans="1:5" ht="12.75">
      <c r="A48" t="s">
        <v>12</v>
      </c>
      <c r="B48" t="s">
        <v>189</v>
      </c>
      <c r="E48">
        <v>2</v>
      </c>
    </row>
    <row r="49" spans="1:5" ht="12.75">
      <c r="A49" t="s">
        <v>12</v>
      </c>
      <c r="B49" t="s">
        <v>190</v>
      </c>
      <c r="E49">
        <v>0.5</v>
      </c>
    </row>
    <row r="50" spans="1:6" ht="12.75">
      <c r="A50" t="s">
        <v>12</v>
      </c>
      <c r="B50" t="s">
        <v>33</v>
      </c>
      <c r="E50">
        <v>1</v>
      </c>
      <c r="F50" t="s">
        <v>242</v>
      </c>
    </row>
    <row r="51" spans="1:6" ht="12.75">
      <c r="A51" t="s">
        <v>199</v>
      </c>
      <c r="B51" t="s">
        <v>97</v>
      </c>
      <c r="F51" t="s">
        <v>246</v>
      </c>
    </row>
    <row r="52" spans="1:6" ht="12.75">
      <c r="A52" t="s">
        <v>217</v>
      </c>
      <c r="B52" t="s">
        <v>218</v>
      </c>
      <c r="F52" t="s">
        <v>274</v>
      </c>
    </row>
    <row r="53" spans="1:6" ht="12.75">
      <c r="A53" t="s">
        <v>217</v>
      </c>
      <c r="B53" t="s">
        <v>219</v>
      </c>
      <c r="F53" t="s">
        <v>274</v>
      </c>
    </row>
    <row r="54" spans="1:6" ht="12.75">
      <c r="A54" t="s">
        <v>217</v>
      </c>
      <c r="B54" t="s">
        <v>220</v>
      </c>
      <c r="F54" t="s">
        <v>275</v>
      </c>
    </row>
    <row r="56" spans="4:5" ht="12.75">
      <c r="D56">
        <f>SUM(D5:D55)</f>
        <v>8</v>
      </c>
      <c r="E56">
        <f>SUM(E5:E55)</f>
        <v>25</v>
      </c>
    </row>
  </sheetData>
  <mergeCells count="1">
    <mergeCell ref="C2:E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6"/>
  <sheetViews>
    <sheetView workbookViewId="0" topLeftCell="B1">
      <pane ySplit="4" topLeftCell="BM32" activePane="bottomLeft" state="frozen"/>
      <selection pane="topLeft" activeCell="A1" sqref="A1"/>
      <selection pane="bottomLeft" activeCell="C44" sqref="C44"/>
    </sheetView>
  </sheetViews>
  <sheetFormatPr defaultColWidth="9.140625" defaultRowHeight="12.75"/>
  <cols>
    <col min="1" max="1" width="4.28125" style="0" bestFit="1" customWidth="1"/>
    <col min="2" max="2" width="12.421875" style="0" bestFit="1" customWidth="1"/>
    <col min="3" max="3" width="24.57421875" style="0" bestFit="1" customWidth="1"/>
    <col min="4" max="4" width="48.00390625" style="0" bestFit="1" customWidth="1"/>
    <col min="5" max="5" width="10.140625" style="0" customWidth="1"/>
  </cols>
  <sheetData>
    <row r="2" spans="3:4" ht="12.75">
      <c r="C2" t="s">
        <v>140</v>
      </c>
      <c r="D2" t="s">
        <v>146</v>
      </c>
    </row>
    <row r="4" spans="2:6" ht="38.25">
      <c r="B4" t="s">
        <v>26</v>
      </c>
      <c r="C4" t="s">
        <v>24</v>
      </c>
      <c r="D4" t="s">
        <v>25</v>
      </c>
      <c r="E4" s="17" t="s">
        <v>273</v>
      </c>
      <c r="F4" s="17" t="s">
        <v>276</v>
      </c>
    </row>
    <row r="5" spans="2:5" ht="12.75">
      <c r="B5" t="s">
        <v>0</v>
      </c>
      <c r="C5" t="s">
        <v>34</v>
      </c>
      <c r="E5">
        <v>0.5</v>
      </c>
    </row>
    <row r="6" spans="2:5" ht="12.75">
      <c r="B6" t="s">
        <v>2</v>
      </c>
      <c r="C6" t="s">
        <v>147</v>
      </c>
      <c r="D6" t="s">
        <v>16</v>
      </c>
      <c r="E6">
        <v>3.5</v>
      </c>
    </row>
    <row r="7" spans="2:4" ht="12.75">
      <c r="B7" t="s">
        <v>2</v>
      </c>
      <c r="C7" t="s">
        <v>147</v>
      </c>
      <c r="D7" t="s">
        <v>221</v>
      </c>
    </row>
    <row r="8" spans="2:4" ht="12.75">
      <c r="B8" t="s">
        <v>2</v>
      </c>
      <c r="C8" t="s">
        <v>147</v>
      </c>
      <c r="D8" t="s">
        <v>222</v>
      </c>
    </row>
    <row r="9" spans="2:4" ht="12.75">
      <c r="B9" t="s">
        <v>2</v>
      </c>
      <c r="C9" t="s">
        <v>147</v>
      </c>
      <c r="D9" t="s">
        <v>148</v>
      </c>
    </row>
    <row r="10" spans="2:4" ht="12.75">
      <c r="B10" t="s">
        <v>2</v>
      </c>
      <c r="C10" t="s">
        <v>147</v>
      </c>
      <c r="D10" t="s">
        <v>149</v>
      </c>
    </row>
    <row r="11" spans="2:4" ht="12.75">
      <c r="B11" t="s">
        <v>2</v>
      </c>
      <c r="C11" t="s">
        <v>147</v>
      </c>
      <c r="D11" t="s">
        <v>223</v>
      </c>
    </row>
    <row r="12" spans="2:4" ht="12.75">
      <c r="B12" t="s">
        <v>2</v>
      </c>
      <c r="C12" t="s">
        <v>147</v>
      </c>
      <c r="D12" t="s">
        <v>150</v>
      </c>
    </row>
    <row r="13" spans="2:4" ht="12.75">
      <c r="B13" t="s">
        <v>2</v>
      </c>
      <c r="C13" t="s">
        <v>147</v>
      </c>
      <c r="D13" t="s">
        <v>224</v>
      </c>
    </row>
    <row r="14" spans="2:4" ht="12.75">
      <c r="B14" t="s">
        <v>2</v>
      </c>
      <c r="C14" t="s">
        <v>147</v>
      </c>
      <c r="D14" t="s">
        <v>225</v>
      </c>
    </row>
    <row r="15" spans="2:5" ht="12.75">
      <c r="B15" t="s">
        <v>2</v>
      </c>
      <c r="C15" t="s">
        <v>35</v>
      </c>
      <c r="D15" t="s">
        <v>16</v>
      </c>
      <c r="E15">
        <v>1.5</v>
      </c>
    </row>
    <row r="16" spans="2:4" ht="12.75">
      <c r="B16" t="s">
        <v>2</v>
      </c>
      <c r="C16" t="s">
        <v>35</v>
      </c>
      <c r="D16" t="s">
        <v>226</v>
      </c>
    </row>
    <row r="17" spans="2:4" ht="12.75">
      <c r="B17" t="s">
        <v>2</v>
      </c>
      <c r="C17" t="s">
        <v>35</v>
      </c>
      <c r="D17" t="s">
        <v>227</v>
      </c>
    </row>
    <row r="18" spans="2:4" ht="12.75">
      <c r="B18" t="s">
        <v>2</v>
      </c>
      <c r="C18" t="s">
        <v>35</v>
      </c>
      <c r="D18" t="s">
        <v>228</v>
      </c>
    </row>
    <row r="19" spans="2:4" ht="12.75">
      <c r="B19" t="s">
        <v>2</v>
      </c>
      <c r="C19" t="s">
        <v>35</v>
      </c>
      <c r="D19" t="s">
        <v>229</v>
      </c>
    </row>
    <row r="20" spans="2:4" ht="12.75">
      <c r="B20" t="s">
        <v>2</v>
      </c>
      <c r="C20" t="s">
        <v>35</v>
      </c>
      <c r="D20" t="s">
        <v>230</v>
      </c>
    </row>
    <row r="21" spans="2:4" ht="12.75">
      <c r="B21" t="s">
        <v>2</v>
      </c>
      <c r="C21" t="s">
        <v>35</v>
      </c>
      <c r="D21" t="s">
        <v>231</v>
      </c>
    </row>
    <row r="22" spans="2:5" ht="12.75">
      <c r="B22" t="s">
        <v>2</v>
      </c>
      <c r="C22" t="s">
        <v>35</v>
      </c>
      <c r="D22" t="s">
        <v>232</v>
      </c>
      <c r="E22" s="17"/>
    </row>
    <row r="23" spans="2:5" ht="12.75">
      <c r="B23" t="s">
        <v>2</v>
      </c>
      <c r="C23" t="s">
        <v>36</v>
      </c>
      <c r="D23" t="s">
        <v>16</v>
      </c>
      <c r="E23">
        <v>2</v>
      </c>
    </row>
    <row r="24" spans="2:4" ht="12.75">
      <c r="B24" t="s">
        <v>2</v>
      </c>
      <c r="C24" t="s">
        <v>36</v>
      </c>
      <c r="D24" t="s">
        <v>233</v>
      </c>
    </row>
    <row r="25" spans="2:4" ht="12.75">
      <c r="B25" t="s">
        <v>2</v>
      </c>
      <c r="C25" t="s">
        <v>36</v>
      </c>
      <c r="D25" t="s">
        <v>234</v>
      </c>
    </row>
    <row r="26" spans="2:4" ht="12.75">
      <c r="B26" t="s">
        <v>2</v>
      </c>
      <c r="C26" t="s">
        <v>36</v>
      </c>
      <c r="D26" t="s">
        <v>235</v>
      </c>
    </row>
    <row r="27" spans="2:4" ht="12.75">
      <c r="B27" t="s">
        <v>2</v>
      </c>
      <c r="C27" t="s">
        <v>36</v>
      </c>
      <c r="D27" t="s">
        <v>236</v>
      </c>
    </row>
    <row r="28" spans="2:4" ht="12.75">
      <c r="B28" t="s">
        <v>2</v>
      </c>
      <c r="C28" t="s">
        <v>36</v>
      </c>
      <c r="D28" t="s">
        <v>237</v>
      </c>
    </row>
    <row r="29" spans="2:4" ht="12.75">
      <c r="B29" t="s">
        <v>2</v>
      </c>
      <c r="C29" t="s">
        <v>36</v>
      </c>
      <c r="D29" t="s">
        <v>44</v>
      </c>
    </row>
    <row r="30" spans="2:4" ht="12.75">
      <c r="B30" t="s">
        <v>2</v>
      </c>
      <c r="C30" t="s">
        <v>36</v>
      </c>
      <c r="D30" t="s">
        <v>45</v>
      </c>
    </row>
    <row r="31" spans="2:5" ht="12.75">
      <c r="B31" t="s">
        <v>2</v>
      </c>
      <c r="C31" t="s">
        <v>37</v>
      </c>
      <c r="D31" t="s">
        <v>16</v>
      </c>
      <c r="E31">
        <v>1</v>
      </c>
    </row>
    <row r="32" spans="2:4" ht="12.75">
      <c r="B32" t="s">
        <v>2</v>
      </c>
      <c r="C32" t="s">
        <v>37</v>
      </c>
      <c r="D32" t="s">
        <v>46</v>
      </c>
    </row>
    <row r="33" spans="2:4" ht="12.75">
      <c r="B33" t="s">
        <v>2</v>
      </c>
      <c r="C33" t="s">
        <v>37</v>
      </c>
      <c r="D33" t="s">
        <v>47</v>
      </c>
    </row>
    <row r="34" spans="2:4" ht="12.75">
      <c r="B34" t="s">
        <v>2</v>
      </c>
      <c r="C34" t="s">
        <v>37</v>
      </c>
      <c r="D34" t="s">
        <v>238</v>
      </c>
    </row>
    <row r="35" spans="2:4" ht="12.75">
      <c r="B35" t="s">
        <v>2</v>
      </c>
      <c r="C35" t="s">
        <v>37</v>
      </c>
      <c r="D35" t="s">
        <v>239</v>
      </c>
    </row>
    <row r="36" spans="2:5" ht="12.75">
      <c r="B36" t="s">
        <v>6</v>
      </c>
      <c r="C36" t="s">
        <v>132</v>
      </c>
      <c r="E36">
        <v>1</v>
      </c>
    </row>
    <row r="37" spans="2:5" ht="12.75">
      <c r="B37" t="s">
        <v>6</v>
      </c>
      <c r="C37" t="s">
        <v>38</v>
      </c>
      <c r="E37">
        <v>0.5</v>
      </c>
    </row>
    <row r="38" spans="2:5" ht="12.75">
      <c r="B38" t="s">
        <v>6</v>
      </c>
      <c r="C38" t="s">
        <v>39</v>
      </c>
      <c r="E38">
        <v>1.5</v>
      </c>
    </row>
    <row r="39" spans="2:5" ht="12.75">
      <c r="B39" t="s">
        <v>6</v>
      </c>
      <c r="C39" t="s">
        <v>40</v>
      </c>
      <c r="E39">
        <v>0.5</v>
      </c>
    </row>
    <row r="40" spans="2:6" ht="12.75">
      <c r="B40" t="s">
        <v>13</v>
      </c>
      <c r="C40" t="s">
        <v>153</v>
      </c>
      <c r="F40">
        <v>0.5</v>
      </c>
    </row>
    <row r="41" spans="2:6" ht="12.75">
      <c r="B41" t="s">
        <v>13</v>
      </c>
      <c r="C41" t="s">
        <v>41</v>
      </c>
      <c r="F41">
        <v>2</v>
      </c>
    </row>
    <row r="42" spans="2:6" ht="12.75">
      <c r="B42" t="s">
        <v>13</v>
      </c>
      <c r="C42" t="s">
        <v>241</v>
      </c>
      <c r="F42">
        <v>2</v>
      </c>
    </row>
    <row r="43" spans="2:6" ht="12.75">
      <c r="B43" t="s">
        <v>13</v>
      </c>
      <c r="C43" t="s">
        <v>155</v>
      </c>
      <c r="F43">
        <v>0.5</v>
      </c>
    </row>
    <row r="44" spans="2:6" ht="12.75">
      <c r="B44" t="s">
        <v>13</v>
      </c>
      <c r="C44" t="s">
        <v>216</v>
      </c>
      <c r="F44">
        <v>2</v>
      </c>
    </row>
    <row r="45" spans="2:6" ht="12.75">
      <c r="B45" t="s">
        <v>14</v>
      </c>
      <c r="C45" t="s">
        <v>132</v>
      </c>
      <c r="F45">
        <v>4</v>
      </c>
    </row>
    <row r="46" spans="2:6" ht="12.75">
      <c r="B46" t="s">
        <v>12</v>
      </c>
      <c r="C46" t="s">
        <v>132</v>
      </c>
      <c r="F46">
        <v>3.5</v>
      </c>
    </row>
    <row r="47" spans="2:6" ht="12.75">
      <c r="B47" t="s">
        <v>12</v>
      </c>
      <c r="C47" t="s">
        <v>40</v>
      </c>
      <c r="F47">
        <v>1</v>
      </c>
    </row>
    <row r="48" spans="2:6" ht="12.75">
      <c r="B48" t="s">
        <v>12</v>
      </c>
      <c r="C48" t="s">
        <v>156</v>
      </c>
      <c r="F48">
        <v>1</v>
      </c>
    </row>
    <row r="49" spans="2:6" ht="12.75">
      <c r="B49" t="s">
        <v>12</v>
      </c>
      <c r="C49" t="s">
        <v>155</v>
      </c>
      <c r="F49">
        <v>1</v>
      </c>
    </row>
    <row r="50" spans="2:6" ht="12.75">
      <c r="B50" t="s">
        <v>12</v>
      </c>
      <c r="C50" t="s">
        <v>240</v>
      </c>
      <c r="F50">
        <v>3.5</v>
      </c>
    </row>
    <row r="51" spans="2:6" ht="12.75">
      <c r="B51" t="s">
        <v>12</v>
      </c>
      <c r="C51" t="s">
        <v>245</v>
      </c>
      <c r="F51">
        <v>1.5</v>
      </c>
    </row>
    <row r="52" spans="2:6" ht="12.75">
      <c r="B52" t="s">
        <v>12</v>
      </c>
      <c r="C52" t="s">
        <v>244</v>
      </c>
      <c r="F52">
        <v>3</v>
      </c>
    </row>
    <row r="53" spans="1:6" ht="12.75">
      <c r="A53" t="s">
        <v>151</v>
      </c>
      <c r="B53" t="s">
        <v>12</v>
      </c>
      <c r="C53" t="s">
        <v>154</v>
      </c>
      <c r="F53">
        <v>0</v>
      </c>
    </row>
    <row r="54" spans="2:6" ht="12.75">
      <c r="B54" t="s">
        <v>12</v>
      </c>
      <c r="C54" t="s">
        <v>243</v>
      </c>
      <c r="F54">
        <v>5.5</v>
      </c>
    </row>
    <row r="55" spans="1:6" ht="12.75">
      <c r="A55" t="s">
        <v>151</v>
      </c>
      <c r="B55" t="s">
        <v>12</v>
      </c>
      <c r="C55" t="s">
        <v>152</v>
      </c>
      <c r="F55">
        <v>1.5</v>
      </c>
    </row>
    <row r="56" spans="5:6" ht="12.75">
      <c r="E56">
        <f>SUM(E5:E55)</f>
        <v>12</v>
      </c>
      <c r="F56">
        <f>SUM(F5:F55)</f>
        <v>32.5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8"/>
  <sheetViews>
    <sheetView workbookViewId="0" topLeftCell="A1">
      <pane ySplit="4" topLeftCell="BM14" activePane="bottomLeft" state="frozen"/>
      <selection pane="topLeft" activeCell="A1" sqref="A1"/>
      <selection pane="bottomLeft" activeCell="C32" sqref="C32"/>
    </sheetView>
  </sheetViews>
  <sheetFormatPr defaultColWidth="9.140625" defaultRowHeight="12.75"/>
  <cols>
    <col min="1" max="1" width="12.421875" style="0" bestFit="1" customWidth="1"/>
    <col min="2" max="2" width="19.28125" style="0" bestFit="1" customWidth="1"/>
    <col min="3" max="3" width="41.57421875" style="0" bestFit="1" customWidth="1"/>
  </cols>
  <sheetData>
    <row r="2" spans="2:3" ht="12.75">
      <c r="B2" t="s">
        <v>140</v>
      </c>
      <c r="C2" s="15" t="s">
        <v>143</v>
      </c>
    </row>
    <row r="4" spans="1:5" ht="51">
      <c r="A4" t="s">
        <v>26</v>
      </c>
      <c r="B4" t="s">
        <v>24</v>
      </c>
      <c r="C4" t="s">
        <v>25</v>
      </c>
      <c r="D4" s="17" t="s">
        <v>273</v>
      </c>
      <c r="E4" s="17" t="s">
        <v>276</v>
      </c>
    </row>
    <row r="5" spans="1:4" ht="12.75">
      <c r="A5" t="s">
        <v>0</v>
      </c>
      <c r="B5" t="s">
        <v>48</v>
      </c>
      <c r="D5">
        <v>1</v>
      </c>
    </row>
    <row r="6" spans="1:4" ht="12.75">
      <c r="A6" t="s">
        <v>2</v>
      </c>
      <c r="B6" t="s">
        <v>49</v>
      </c>
      <c r="C6" t="s">
        <v>16</v>
      </c>
      <c r="D6">
        <v>1</v>
      </c>
    </row>
    <row r="7" spans="1:3" ht="12.75">
      <c r="A7" t="s">
        <v>2</v>
      </c>
      <c r="B7" t="s">
        <v>49</v>
      </c>
      <c r="C7" t="s">
        <v>57</v>
      </c>
    </row>
    <row r="8" spans="1:3" ht="12.75">
      <c r="A8" t="s">
        <v>2</v>
      </c>
      <c r="B8" t="s">
        <v>49</v>
      </c>
      <c r="C8" t="s">
        <v>191</v>
      </c>
    </row>
    <row r="9" spans="1:3" ht="12.75">
      <c r="A9" t="s">
        <v>2</v>
      </c>
      <c r="B9" t="s">
        <v>49</v>
      </c>
      <c r="C9" t="s">
        <v>58</v>
      </c>
    </row>
    <row r="10" spans="1:3" ht="12.75">
      <c r="A10" t="s">
        <v>2</v>
      </c>
      <c r="B10" t="s">
        <v>49</v>
      </c>
      <c r="C10" t="s">
        <v>59</v>
      </c>
    </row>
    <row r="11" spans="1:3" ht="12.75">
      <c r="A11" t="s">
        <v>2</v>
      </c>
      <c r="B11" t="s">
        <v>49</v>
      </c>
      <c r="C11" t="s">
        <v>54</v>
      </c>
    </row>
    <row r="12" spans="1:4" ht="12.75">
      <c r="A12" t="s">
        <v>2</v>
      </c>
      <c r="B12" t="s">
        <v>50</v>
      </c>
      <c r="C12" t="s">
        <v>16</v>
      </c>
      <c r="D12">
        <v>1</v>
      </c>
    </row>
    <row r="13" spans="1:3" ht="12.75">
      <c r="A13" t="s">
        <v>2</v>
      </c>
      <c r="B13" t="s">
        <v>50</v>
      </c>
      <c r="C13" t="s">
        <v>42</v>
      </c>
    </row>
    <row r="14" spans="1:3" ht="12.75">
      <c r="A14" t="s">
        <v>2</v>
      </c>
      <c r="B14" t="s">
        <v>50</v>
      </c>
      <c r="C14" t="s">
        <v>55</v>
      </c>
    </row>
    <row r="15" spans="1:3" ht="12.75">
      <c r="A15" t="s">
        <v>2</v>
      </c>
      <c r="B15" t="s">
        <v>50</v>
      </c>
      <c r="C15" t="s">
        <v>43</v>
      </c>
    </row>
    <row r="16" spans="1:3" ht="12.75">
      <c r="A16" t="s">
        <v>2</v>
      </c>
      <c r="B16" t="s">
        <v>50</v>
      </c>
      <c r="C16" t="s">
        <v>247</v>
      </c>
    </row>
    <row r="17" spans="1:3" ht="12.75">
      <c r="A17" t="s">
        <v>2</v>
      </c>
      <c r="B17" t="s">
        <v>50</v>
      </c>
      <c r="C17" t="s">
        <v>56</v>
      </c>
    </row>
    <row r="18" spans="1:4" ht="12.75">
      <c r="A18" t="s">
        <v>2</v>
      </c>
      <c r="B18" t="s">
        <v>51</v>
      </c>
      <c r="C18" t="s">
        <v>16</v>
      </c>
      <c r="D18">
        <v>2</v>
      </c>
    </row>
    <row r="19" spans="1:3" ht="12.75">
      <c r="A19" t="s">
        <v>2</v>
      </c>
      <c r="B19" t="s">
        <v>51</v>
      </c>
      <c r="C19" t="s">
        <v>192</v>
      </c>
    </row>
    <row r="20" spans="1:3" ht="12.75">
      <c r="A20" t="s">
        <v>2</v>
      </c>
      <c r="B20" t="s">
        <v>51</v>
      </c>
      <c r="C20" t="s">
        <v>248</v>
      </c>
    </row>
    <row r="21" spans="1:3" ht="12.75">
      <c r="A21" t="s">
        <v>2</v>
      </c>
      <c r="B21" t="s">
        <v>51</v>
      </c>
      <c r="C21" t="s">
        <v>249</v>
      </c>
    </row>
    <row r="22" spans="1:3" ht="12.75">
      <c r="A22" t="s">
        <v>2</v>
      </c>
      <c r="B22" t="s">
        <v>51</v>
      </c>
      <c r="C22" t="s">
        <v>52</v>
      </c>
    </row>
    <row r="23" spans="1:3" ht="12.75">
      <c r="A23" t="s">
        <v>2</v>
      </c>
      <c r="B23" t="s">
        <v>51</v>
      </c>
      <c r="C23" t="s">
        <v>53</v>
      </c>
    </row>
    <row r="24" spans="1:3" ht="12.75">
      <c r="A24" t="s">
        <v>2</v>
      </c>
      <c r="B24" t="s">
        <v>51</v>
      </c>
      <c r="C24" t="s">
        <v>250</v>
      </c>
    </row>
    <row r="25" spans="1:4" ht="12.75">
      <c r="A25" t="s">
        <v>6</v>
      </c>
      <c r="B25" t="s">
        <v>60</v>
      </c>
      <c r="D25">
        <v>0.5</v>
      </c>
    </row>
    <row r="26" spans="1:4" ht="12.75">
      <c r="A26" t="s">
        <v>6</v>
      </c>
      <c r="B26" t="s">
        <v>62</v>
      </c>
      <c r="D26">
        <v>0.25</v>
      </c>
    </row>
    <row r="27" spans="1:4" ht="12.75">
      <c r="A27" t="s">
        <v>6</v>
      </c>
      <c r="B27" t="s">
        <v>63</v>
      </c>
      <c r="D27">
        <v>0.1</v>
      </c>
    </row>
    <row r="28" spans="1:5" ht="12.75">
      <c r="A28" t="s">
        <v>13</v>
      </c>
      <c r="B28" t="s">
        <v>144</v>
      </c>
      <c r="E28">
        <v>0.5</v>
      </c>
    </row>
    <row r="29" spans="1:5" ht="12.75">
      <c r="A29" t="s">
        <v>13</v>
      </c>
      <c r="B29" t="s">
        <v>64</v>
      </c>
      <c r="E29">
        <v>2</v>
      </c>
    </row>
    <row r="30" spans="1:5" ht="12.75">
      <c r="A30" t="s">
        <v>14</v>
      </c>
      <c r="B30" t="s">
        <v>61</v>
      </c>
      <c r="E30">
        <v>0.25</v>
      </c>
    </row>
    <row r="31" spans="1:5" ht="12.75">
      <c r="A31" t="s">
        <v>14</v>
      </c>
      <c r="B31" t="s">
        <v>60</v>
      </c>
      <c r="E31">
        <v>0.25</v>
      </c>
    </row>
    <row r="32" spans="1:5" ht="12.75">
      <c r="A32" t="s">
        <v>14</v>
      </c>
      <c r="B32" t="s">
        <v>63</v>
      </c>
      <c r="E32">
        <v>1</v>
      </c>
    </row>
    <row r="33" spans="1:5" ht="12.75">
      <c r="A33" t="s">
        <v>12</v>
      </c>
      <c r="B33" t="s">
        <v>65</v>
      </c>
      <c r="E33">
        <v>1.5</v>
      </c>
    </row>
    <row r="34" spans="1:5" ht="12.75">
      <c r="A34" t="s">
        <v>12</v>
      </c>
      <c r="B34" t="s">
        <v>66</v>
      </c>
      <c r="E34">
        <v>1.5</v>
      </c>
    </row>
    <row r="35" spans="1:5" ht="12.75">
      <c r="A35" t="s">
        <v>12</v>
      </c>
      <c r="B35" t="s">
        <v>144</v>
      </c>
      <c r="E35">
        <v>2</v>
      </c>
    </row>
    <row r="36" spans="1:5" ht="12.75">
      <c r="A36" t="s">
        <v>12</v>
      </c>
      <c r="B36" t="s">
        <v>67</v>
      </c>
      <c r="E36">
        <v>2.5</v>
      </c>
    </row>
    <row r="37" spans="1:2" ht="12.75">
      <c r="A37" t="s">
        <v>199</v>
      </c>
      <c r="B37" t="s">
        <v>60</v>
      </c>
    </row>
    <row r="38" spans="4:5" ht="12.75">
      <c r="D38">
        <f>SUM(D5:D37)</f>
        <v>5.85</v>
      </c>
      <c r="E38">
        <f>SUM(E5:E37)</f>
        <v>11.5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pane ySplit="4" topLeftCell="BM5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2" max="2" width="21.57421875" style="0" bestFit="1" customWidth="1"/>
    <col min="3" max="3" width="34.00390625" style="0" customWidth="1"/>
    <col min="4" max="4" width="13.421875" style="0" customWidth="1"/>
    <col min="5" max="5" width="10.00390625" style="0" customWidth="1"/>
  </cols>
  <sheetData>
    <row r="2" spans="2:5" ht="12.75">
      <c r="B2" t="s">
        <v>140</v>
      </c>
      <c r="C2" s="19" t="s">
        <v>141</v>
      </c>
      <c r="D2" s="20"/>
      <c r="E2" s="20"/>
    </row>
    <row r="4" spans="1:5" ht="38.25">
      <c r="A4" t="s">
        <v>26</v>
      </c>
      <c r="B4" t="s">
        <v>24</v>
      </c>
      <c r="C4" t="s">
        <v>25</v>
      </c>
      <c r="D4" s="17" t="s">
        <v>273</v>
      </c>
      <c r="E4" s="17" t="s">
        <v>276</v>
      </c>
    </row>
    <row r="5" spans="1:4" ht="12.75">
      <c r="A5" t="s">
        <v>0</v>
      </c>
      <c r="B5" t="s">
        <v>87</v>
      </c>
      <c r="D5">
        <v>0.1</v>
      </c>
    </row>
    <row r="6" spans="1:4" ht="12.75">
      <c r="A6" t="s">
        <v>2</v>
      </c>
      <c r="B6" t="s">
        <v>193</v>
      </c>
      <c r="C6" t="s">
        <v>16</v>
      </c>
      <c r="D6">
        <v>0.25</v>
      </c>
    </row>
    <row r="7" spans="1:3" ht="12.75">
      <c r="A7" t="s">
        <v>2</v>
      </c>
      <c r="B7" t="s">
        <v>193</v>
      </c>
      <c r="C7" t="s">
        <v>194</v>
      </c>
    </row>
    <row r="8" spans="1:3" ht="12.75">
      <c r="A8" t="s">
        <v>2</v>
      </c>
      <c r="B8" t="s">
        <v>193</v>
      </c>
      <c r="C8" t="s">
        <v>195</v>
      </c>
    </row>
    <row r="9" spans="1:5" ht="12.75">
      <c r="A9" t="s">
        <v>13</v>
      </c>
      <c r="B9" t="s">
        <v>92</v>
      </c>
      <c r="E9">
        <v>0.1</v>
      </c>
    </row>
    <row r="10" spans="1:5" ht="12.75">
      <c r="A10" t="s">
        <v>12</v>
      </c>
      <c r="B10" t="s">
        <v>92</v>
      </c>
      <c r="E10">
        <v>0.25</v>
      </c>
    </row>
    <row r="11" spans="4:5" ht="12.75">
      <c r="D11">
        <f>SUM(D5:D10)</f>
        <v>0.35</v>
      </c>
      <c r="E11">
        <f>SUM(E5:E10)</f>
        <v>0.35</v>
      </c>
    </row>
  </sheetData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55"/>
  <sheetViews>
    <sheetView tabSelected="1" workbookViewId="0" topLeftCell="A1">
      <pane ySplit="4" topLeftCell="BM28" activePane="bottomLeft" state="frozen"/>
      <selection pane="topLeft" activeCell="A1" sqref="A1"/>
      <selection pane="bottomLeft" activeCell="D58" sqref="D58"/>
    </sheetView>
  </sheetViews>
  <sheetFormatPr defaultColWidth="9.140625" defaultRowHeight="12.75"/>
  <cols>
    <col min="1" max="1" width="12.421875" style="0" bestFit="1" customWidth="1"/>
    <col min="2" max="2" width="24.00390625" style="0" bestFit="1" customWidth="1"/>
    <col min="3" max="3" width="43.7109375" style="0" bestFit="1" customWidth="1"/>
    <col min="4" max="4" width="13.421875" style="0" customWidth="1"/>
    <col min="5" max="5" width="10.00390625" style="0" customWidth="1"/>
  </cols>
  <sheetData>
    <row r="2" spans="2:5" ht="12.75">
      <c r="B2" t="s">
        <v>140</v>
      </c>
      <c r="C2" s="19" t="s">
        <v>272</v>
      </c>
      <c r="D2" s="20"/>
      <c r="E2" s="20"/>
    </row>
    <row r="4" spans="1:5" ht="38.25">
      <c r="A4" t="s">
        <v>26</v>
      </c>
      <c r="B4" t="s">
        <v>24</v>
      </c>
      <c r="C4" t="s">
        <v>25</v>
      </c>
      <c r="D4" s="17" t="s">
        <v>273</v>
      </c>
      <c r="E4" s="17" t="s">
        <v>276</v>
      </c>
    </row>
    <row r="5" spans="1:4" ht="12.75">
      <c r="A5" t="s">
        <v>0</v>
      </c>
      <c r="B5" t="s">
        <v>68</v>
      </c>
      <c r="D5">
        <v>0.5</v>
      </c>
    </row>
    <row r="6" spans="1:4" ht="12.75">
      <c r="A6" t="s">
        <v>2</v>
      </c>
      <c r="B6" t="s">
        <v>69</v>
      </c>
      <c r="C6" t="s">
        <v>16</v>
      </c>
      <c r="D6">
        <v>1.5</v>
      </c>
    </row>
    <row r="7" spans="1:3" ht="12.75">
      <c r="A7" t="s">
        <v>2</v>
      </c>
      <c r="B7" t="s">
        <v>69</v>
      </c>
      <c r="C7" t="s">
        <v>74</v>
      </c>
    </row>
    <row r="8" spans="1:3" ht="12.75">
      <c r="A8" t="s">
        <v>2</v>
      </c>
      <c r="B8" t="s">
        <v>69</v>
      </c>
      <c r="C8" t="s">
        <v>75</v>
      </c>
    </row>
    <row r="9" spans="1:3" ht="12.75">
      <c r="A9" t="s">
        <v>2</v>
      </c>
      <c r="B9" t="s">
        <v>69</v>
      </c>
      <c r="C9" t="s">
        <v>251</v>
      </c>
    </row>
    <row r="10" spans="1:3" ht="12.75">
      <c r="A10" t="s">
        <v>2</v>
      </c>
      <c r="B10" t="s">
        <v>69</v>
      </c>
      <c r="C10" t="s">
        <v>72</v>
      </c>
    </row>
    <row r="11" spans="1:3" ht="12.75">
      <c r="A11" t="s">
        <v>2</v>
      </c>
      <c r="B11" t="s">
        <v>69</v>
      </c>
      <c r="C11" t="s">
        <v>73</v>
      </c>
    </row>
    <row r="12" spans="1:3" ht="12.75">
      <c r="A12" t="s">
        <v>2</v>
      </c>
      <c r="B12" t="s">
        <v>69</v>
      </c>
      <c r="C12" t="s">
        <v>252</v>
      </c>
    </row>
    <row r="13" spans="1:4" ht="12.75">
      <c r="A13" t="s">
        <v>2</v>
      </c>
      <c r="B13" t="s">
        <v>125</v>
      </c>
      <c r="C13" t="s">
        <v>16</v>
      </c>
      <c r="D13">
        <v>1</v>
      </c>
    </row>
    <row r="14" spans="1:3" ht="12.75">
      <c r="A14" t="s">
        <v>2</v>
      </c>
      <c r="B14" t="s">
        <v>125</v>
      </c>
      <c r="C14" t="s">
        <v>253</v>
      </c>
    </row>
    <row r="15" spans="1:3" ht="12.75">
      <c r="A15" t="s">
        <v>2</v>
      </c>
      <c r="B15" t="s">
        <v>125</v>
      </c>
      <c r="C15" t="s">
        <v>254</v>
      </c>
    </row>
    <row r="16" spans="1:3" ht="12.75">
      <c r="A16" t="s">
        <v>2</v>
      </c>
      <c r="B16" t="s">
        <v>125</v>
      </c>
      <c r="C16" t="s">
        <v>76</v>
      </c>
    </row>
    <row r="17" spans="1:3" ht="12.75">
      <c r="A17" t="s">
        <v>2</v>
      </c>
      <c r="B17" t="s">
        <v>125</v>
      </c>
      <c r="C17" t="s">
        <v>77</v>
      </c>
    </row>
    <row r="18" spans="1:3" ht="12.75">
      <c r="A18" t="s">
        <v>2</v>
      </c>
      <c r="B18" t="s">
        <v>125</v>
      </c>
      <c r="C18" t="s">
        <v>78</v>
      </c>
    </row>
    <row r="19" spans="1:4" ht="12.75">
      <c r="A19" t="s">
        <v>2</v>
      </c>
      <c r="B19" t="s">
        <v>70</v>
      </c>
      <c r="C19" t="s">
        <v>16</v>
      </c>
      <c r="D19">
        <v>0.75</v>
      </c>
    </row>
    <row r="20" spans="1:3" ht="12.75">
      <c r="A20" t="s">
        <v>2</v>
      </c>
      <c r="B20" t="s">
        <v>70</v>
      </c>
      <c r="C20" t="s">
        <v>255</v>
      </c>
    </row>
    <row r="21" spans="1:3" ht="12.75">
      <c r="A21" t="s">
        <v>2</v>
      </c>
      <c r="B21" t="s">
        <v>70</v>
      </c>
      <c r="C21" t="s">
        <v>256</v>
      </c>
    </row>
    <row r="22" spans="1:3" ht="12.75">
      <c r="A22" t="s">
        <v>2</v>
      </c>
      <c r="B22" t="s">
        <v>70</v>
      </c>
      <c r="C22" t="s">
        <v>257</v>
      </c>
    </row>
    <row r="23" spans="1:4" ht="12.75">
      <c r="A23" t="s">
        <v>2</v>
      </c>
      <c r="B23" t="s">
        <v>71</v>
      </c>
      <c r="C23" t="s">
        <v>16</v>
      </c>
      <c r="D23">
        <v>1.5</v>
      </c>
    </row>
    <row r="24" spans="1:3" ht="12.75">
      <c r="A24" t="s">
        <v>2</v>
      </c>
      <c r="B24" t="s">
        <v>71</v>
      </c>
      <c r="C24" t="s">
        <v>258</v>
      </c>
    </row>
    <row r="25" spans="1:3" ht="12.75">
      <c r="A25" t="s">
        <v>2</v>
      </c>
      <c r="B25" t="s">
        <v>71</v>
      </c>
      <c r="C25" t="s">
        <v>259</v>
      </c>
    </row>
    <row r="26" spans="1:3" ht="12.75">
      <c r="A26" t="s">
        <v>2</v>
      </c>
      <c r="B26" t="s">
        <v>71</v>
      </c>
      <c r="C26" t="s">
        <v>260</v>
      </c>
    </row>
    <row r="27" spans="1:3" ht="12.75">
      <c r="A27" t="s">
        <v>2</v>
      </c>
      <c r="B27" t="s">
        <v>71</v>
      </c>
      <c r="C27" t="s">
        <v>261</v>
      </c>
    </row>
    <row r="28" spans="1:3" ht="12.75">
      <c r="A28" t="s">
        <v>2</v>
      </c>
      <c r="B28" t="s">
        <v>71</v>
      </c>
      <c r="C28" t="s">
        <v>262</v>
      </c>
    </row>
    <row r="29" spans="1:3" ht="12.75">
      <c r="A29" t="s">
        <v>2</v>
      </c>
      <c r="B29" t="s">
        <v>71</v>
      </c>
      <c r="C29" t="s">
        <v>263</v>
      </c>
    </row>
    <row r="30" spans="1:4" ht="12.75">
      <c r="A30" t="s">
        <v>6</v>
      </c>
      <c r="B30" t="s">
        <v>79</v>
      </c>
      <c r="D30">
        <v>0.5</v>
      </c>
    </row>
    <row r="31" spans="1:4" ht="12.75">
      <c r="A31" t="s">
        <v>6</v>
      </c>
      <c r="B31" t="s">
        <v>80</v>
      </c>
      <c r="D31">
        <v>0.25</v>
      </c>
    </row>
    <row r="32" spans="1:4" ht="12.75">
      <c r="A32" t="s">
        <v>6</v>
      </c>
      <c r="B32" t="s">
        <v>81</v>
      </c>
      <c r="D32">
        <v>0.25</v>
      </c>
    </row>
    <row r="33" spans="1:4" ht="12.75">
      <c r="A33" t="s">
        <v>6</v>
      </c>
      <c r="B33" t="s">
        <v>82</v>
      </c>
      <c r="D33">
        <v>1</v>
      </c>
    </row>
    <row r="34" spans="1:4" ht="12.75">
      <c r="A34" t="s">
        <v>6</v>
      </c>
      <c r="B34" t="s">
        <v>86</v>
      </c>
      <c r="D34">
        <v>0.5</v>
      </c>
    </row>
    <row r="35" spans="1:5" ht="12.75">
      <c r="A35" t="s">
        <v>13</v>
      </c>
      <c r="B35" t="s">
        <v>83</v>
      </c>
      <c r="E35">
        <v>3</v>
      </c>
    </row>
    <row r="36" spans="1:5" ht="12.75">
      <c r="A36" t="s">
        <v>13</v>
      </c>
      <c r="B36" t="s">
        <v>85</v>
      </c>
      <c r="E36">
        <v>1</v>
      </c>
    </row>
    <row r="37" spans="1:5" ht="12.75">
      <c r="A37" t="s">
        <v>13</v>
      </c>
      <c r="B37" t="s">
        <v>84</v>
      </c>
      <c r="E37">
        <v>1</v>
      </c>
    </row>
    <row r="38" spans="1:5" ht="12.75">
      <c r="A38" t="s">
        <v>13</v>
      </c>
      <c r="B38" t="s">
        <v>265</v>
      </c>
      <c r="E38">
        <v>1</v>
      </c>
    </row>
    <row r="39" spans="1:5" ht="12.75">
      <c r="A39" t="s">
        <v>13</v>
      </c>
      <c r="B39" t="s">
        <v>264</v>
      </c>
      <c r="E39">
        <v>1</v>
      </c>
    </row>
    <row r="40" spans="1:5" ht="12.75">
      <c r="A40" t="s">
        <v>12</v>
      </c>
      <c r="B40" t="s">
        <v>266</v>
      </c>
      <c r="E40">
        <v>0.5</v>
      </c>
    </row>
    <row r="41" spans="1:5" ht="12.75">
      <c r="A41" t="s">
        <v>12</v>
      </c>
      <c r="B41" t="s">
        <v>82</v>
      </c>
      <c r="E41">
        <v>2</v>
      </c>
    </row>
    <row r="42" spans="1:5" ht="12.75">
      <c r="A42" t="s">
        <v>12</v>
      </c>
      <c r="B42" t="s">
        <v>268</v>
      </c>
      <c r="E42">
        <v>2</v>
      </c>
    </row>
    <row r="43" spans="1:5" ht="12.75">
      <c r="A43" t="s">
        <v>12</v>
      </c>
      <c r="B43" t="s">
        <v>267</v>
      </c>
      <c r="E43">
        <v>2</v>
      </c>
    </row>
    <row r="44" spans="1:5" ht="12.75">
      <c r="A44" t="s">
        <v>14</v>
      </c>
      <c r="B44" t="s">
        <v>86</v>
      </c>
      <c r="E44">
        <v>1</v>
      </c>
    </row>
    <row r="45" spans="1:5" ht="12.75">
      <c r="A45" t="s">
        <v>269</v>
      </c>
      <c r="B45" t="s">
        <v>270</v>
      </c>
      <c r="E45">
        <v>0.5</v>
      </c>
    </row>
    <row r="46" spans="1:5" ht="12.75">
      <c r="A46" t="s">
        <v>269</v>
      </c>
      <c r="B46" t="s">
        <v>271</v>
      </c>
      <c r="E46">
        <v>0.25</v>
      </c>
    </row>
    <row r="47" spans="1:2" ht="12.75">
      <c r="A47" t="s">
        <v>199</v>
      </c>
      <c r="B47" t="s">
        <v>79</v>
      </c>
    </row>
    <row r="48" spans="1:2" ht="12.75">
      <c r="A48" t="s">
        <v>199</v>
      </c>
      <c r="B48" t="s">
        <v>80</v>
      </c>
    </row>
    <row r="49" spans="1:2" ht="12.75">
      <c r="A49" t="s">
        <v>199</v>
      </c>
      <c r="B49" t="s">
        <v>86</v>
      </c>
    </row>
    <row r="50" spans="1:2" ht="12.75">
      <c r="A50" t="s">
        <v>199</v>
      </c>
      <c r="B50" t="s">
        <v>81</v>
      </c>
    </row>
    <row r="51" spans="1:2" ht="12.75">
      <c r="A51" t="s">
        <v>199</v>
      </c>
      <c r="B51" t="s">
        <v>82</v>
      </c>
    </row>
    <row r="52" spans="1:2" ht="12.75">
      <c r="A52" t="s">
        <v>217</v>
      </c>
      <c r="B52" t="s">
        <v>79</v>
      </c>
    </row>
    <row r="53" spans="1:2" ht="12.75">
      <c r="A53" t="s">
        <v>217</v>
      </c>
      <c r="B53" t="s">
        <v>80</v>
      </c>
    </row>
    <row r="54" spans="1:2" ht="12.75">
      <c r="A54" t="s">
        <v>217</v>
      </c>
      <c r="B54" t="s">
        <v>82</v>
      </c>
    </row>
    <row r="55" spans="4:5" ht="12.75">
      <c r="D55">
        <f>SUM(D5:D54)</f>
        <v>7.75</v>
      </c>
      <c r="E55">
        <f>SUM(E5:E54)</f>
        <v>15.25</v>
      </c>
    </row>
  </sheetData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pane ySplit="4" topLeftCell="BM5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7.28125" style="0" bestFit="1" customWidth="1"/>
    <col min="2" max="2" width="15.8515625" style="0" bestFit="1" customWidth="1"/>
    <col min="4" max="4" width="9.8515625" style="0" bestFit="1" customWidth="1"/>
  </cols>
  <sheetData>
    <row r="2" spans="2:7" ht="12.75">
      <c r="B2" t="s">
        <v>140</v>
      </c>
      <c r="C2" s="19" t="s">
        <v>142</v>
      </c>
      <c r="D2" s="20"/>
      <c r="E2" s="20"/>
      <c r="F2" s="20"/>
      <c r="G2" s="21"/>
    </row>
    <row r="4" spans="1:3" ht="12.75">
      <c r="A4" t="s">
        <v>26</v>
      </c>
      <c r="B4" t="s">
        <v>24</v>
      </c>
      <c r="C4" t="s">
        <v>25</v>
      </c>
    </row>
    <row r="5" spans="1:2" ht="12.75">
      <c r="A5" t="s">
        <v>13</v>
      </c>
      <c r="B5" t="s">
        <v>92</v>
      </c>
    </row>
    <row r="6" spans="1:2" ht="12.75">
      <c r="A6" t="s">
        <v>13</v>
      </c>
      <c r="B6" t="s">
        <v>93</v>
      </c>
    </row>
    <row r="7" spans="1:2" ht="12.75">
      <c r="A7" t="s">
        <v>13</v>
      </c>
      <c r="B7" t="s">
        <v>94</v>
      </c>
    </row>
    <row r="8" spans="1:2" ht="12.75">
      <c r="A8" t="s">
        <v>88</v>
      </c>
      <c r="B8" t="s">
        <v>89</v>
      </c>
    </row>
    <row r="9" spans="1:2" ht="12.75">
      <c r="A9" t="s">
        <v>88</v>
      </c>
      <c r="B9" t="s">
        <v>90</v>
      </c>
    </row>
    <row r="10" spans="1:2" ht="12.75">
      <c r="A10" t="s">
        <v>88</v>
      </c>
      <c r="B10" t="s">
        <v>91</v>
      </c>
    </row>
    <row r="11" spans="1:2" ht="12.75">
      <c r="A11" t="s">
        <v>12</v>
      </c>
      <c r="B11" t="s">
        <v>134</v>
      </c>
    </row>
    <row r="12" spans="1:2" ht="12.75">
      <c r="A12" t="s">
        <v>88</v>
      </c>
      <c r="B12" t="s">
        <v>196</v>
      </c>
    </row>
  </sheetData>
  <mergeCells count="1">
    <mergeCell ref="C2:G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6.8515625" style="0" bestFit="1" customWidth="1"/>
  </cols>
  <sheetData>
    <row r="1" spans="1:2" ht="12.75">
      <c r="A1" t="s">
        <v>26</v>
      </c>
      <c r="B1" t="s">
        <v>24</v>
      </c>
    </row>
    <row r="2" spans="1:2" ht="12.75">
      <c r="A2" t="s">
        <v>95</v>
      </c>
      <c r="B2" t="s">
        <v>97</v>
      </c>
    </row>
    <row r="3" spans="1:2" ht="12.75">
      <c r="A3" t="s">
        <v>95</v>
      </c>
      <c r="B3" t="s">
        <v>98</v>
      </c>
    </row>
    <row r="4" spans="1:2" ht="12.75">
      <c r="A4" t="s">
        <v>95</v>
      </c>
      <c r="B4" t="s">
        <v>99</v>
      </c>
    </row>
    <row r="5" spans="1:2" ht="12.75">
      <c r="A5" t="s">
        <v>95</v>
      </c>
      <c r="B5" t="s">
        <v>100</v>
      </c>
    </row>
    <row r="6" spans="1:2" ht="12.75">
      <c r="A6" t="s">
        <v>95</v>
      </c>
      <c r="B6" t="s">
        <v>11</v>
      </c>
    </row>
    <row r="7" spans="1:2" ht="12.75">
      <c r="A7" t="s">
        <v>95</v>
      </c>
      <c r="B7" t="s">
        <v>101</v>
      </c>
    </row>
    <row r="8" spans="1:2" ht="12.75">
      <c r="A8" t="s">
        <v>96</v>
      </c>
      <c r="B8" t="s">
        <v>102</v>
      </c>
    </row>
    <row r="9" spans="1:2" ht="12.75">
      <c r="A9" t="s">
        <v>96</v>
      </c>
      <c r="B9" t="s">
        <v>13</v>
      </c>
    </row>
    <row r="10" spans="1:2" ht="12.75">
      <c r="A10" t="s">
        <v>96</v>
      </c>
      <c r="B10" t="s">
        <v>103</v>
      </c>
    </row>
    <row r="11" spans="1:2" ht="12.75">
      <c r="A11" t="s">
        <v>96</v>
      </c>
      <c r="B11" t="s">
        <v>104</v>
      </c>
    </row>
    <row r="12" spans="1:2" ht="12.75">
      <c r="A12" t="s">
        <v>96</v>
      </c>
      <c r="B12" t="s">
        <v>105</v>
      </c>
    </row>
    <row r="13" spans="1:2" ht="12.75">
      <c r="A13" t="s">
        <v>96</v>
      </c>
      <c r="B13" t="s">
        <v>106</v>
      </c>
    </row>
    <row r="14" spans="1:2" ht="12.75">
      <c r="A14" t="s">
        <v>96</v>
      </c>
      <c r="B14" t="s">
        <v>107</v>
      </c>
    </row>
    <row r="15" spans="1:2" ht="12.75">
      <c r="A15" t="s">
        <v>96</v>
      </c>
      <c r="B15" t="s">
        <v>108</v>
      </c>
    </row>
    <row r="16" spans="1:2" ht="12.75">
      <c r="A16" t="s">
        <v>96</v>
      </c>
      <c r="B16" t="s">
        <v>109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 Kroll</cp:lastModifiedBy>
  <dcterms:created xsi:type="dcterms:W3CDTF">1996-10-14T23:33:28Z</dcterms:created>
  <dcterms:modified xsi:type="dcterms:W3CDTF">2006-12-07T01:59:57Z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